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Приложение 2" sheetId="1" r:id="rId1"/>
    <sheet name="Приложение 3" sheetId="2" r:id="rId2"/>
    <sheet name="Приложение 4" sheetId="3" r:id="rId3"/>
  </sheets>
  <definedNames>
    <definedName name="_xlnm.Print_Area" localSheetId="0">'Приложение 2'!$A$2:$K$142</definedName>
  </definedNames>
  <calcPr fullCalcOnLoad="1"/>
</workbook>
</file>

<file path=xl/sharedStrings.xml><?xml version="1.0" encoding="utf-8"?>
<sst xmlns="http://schemas.openxmlformats.org/spreadsheetml/2006/main" count="563" uniqueCount="352">
  <si>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</si>
  <si>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</si>
  <si>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</si>
  <si>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</si>
  <si>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</si>
  <si>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</si>
  <si>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</si>
  <si>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</si>
  <si>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</si>
  <si>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</si>
  <si>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</si>
  <si>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</si>
  <si>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</si>
  <si>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</si>
  <si>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</si>
  <si>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</si>
  <si>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</si>
  <si>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</si>
  <si>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</si>
  <si>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</si>
  <si>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</si>
  <si>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</si>
  <si>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</si>
  <si>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</si>
  <si>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</si>
  <si>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</si>
  <si>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</si>
  <si>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</si>
  <si>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</si>
  <si>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</si>
  <si>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</si>
  <si>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</si>
  <si>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</si>
  <si>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</si>
  <si>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</si>
  <si>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</si>
  <si>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</si>
  <si>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</si>
  <si>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</si>
  <si>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</si>
  <si>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</si>
  <si>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</si>
  <si>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</si>
  <si>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</si>
  <si>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</si>
  <si>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</si>
  <si>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</si>
  <si>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</si>
  <si>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</si>
  <si>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</si>
  <si>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</si>
  <si>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</si>
  <si>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</si>
  <si>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</si>
  <si>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</si>
  <si>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</si>
  <si>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</si>
  <si>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</si>
  <si>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</si>
  <si>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</si>
  <si>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</si>
  <si>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</si>
  <si>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</si>
  <si>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</si>
  <si>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</si>
  <si>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</si>
  <si>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</si>
  <si>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</si>
  <si>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</si>
  <si>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</si>
  <si>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Финансовый отдел администрации Пучежского муниципального района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</si>
  <si>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</si>
  <si>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</si>
  <si>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</si>
  <si>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</si>
  <si>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</si>
  <si>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</si>
  <si>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</si>
  <si>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</si>
  <si>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</si>
  <si>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</si>
  <si>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</si>
  <si>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</si>
  <si>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</si>
  <si>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</si>
  <si>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</si>
  <si>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</si>
  <si>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</si>
  <si>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</si>
  <si>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</si>
  <si>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</si>
  <si>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</si>
  <si>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</si>
  <si>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</si>
  <si>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</si>
  <si>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</si>
  <si>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</si>
  <si>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</si>
  <si>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</si>
  <si>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</si>
  <si>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</si>
  <si>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</si>
  <si>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</si>
  <si>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</si>
  <si>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</si>
  <si>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</si>
  <si>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</si>
  <si>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</si>
  <si>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</si>
  <si>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</si>
  <si>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</si>
  <si>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</si>
  <si>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</si>
  <si>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Приложение № 3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</si>
  <si>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</si>
  <si>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</si>
  <si>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</si>
  <si>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</si>
  <si>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</si>
  <si>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</si>
  <si>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</si>
  <si>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</si>
  <si>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</si>
  <si>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</si>
  <si>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</si>
  <si>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</si>
  <si>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</si>
  <si>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Приложение № 4</t>
  </si>
  <si>
    <t>доходов местных бюджетов</t>
  </si>
  <si>
    <t>1 13 02995 05 0000 130</t>
  </si>
  <si>
    <t xml:space="preserve"> 1 16 90050 05 0000 140</t>
  </si>
  <si>
    <t xml:space="preserve">  1 17 05050 05 0000 180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</si>
  <si>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</si>
  <si>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</si>
  <si>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</si>
  <si>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</si>
  <si>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</si>
  <si>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330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</si>
  <si>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</si>
  <si>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</si>
  <si>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>330 1 13 02065 05 0000 130</t>
  </si>
  <si>
    <t xml:space="preserve">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</si>
  <si>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</si>
  <si>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</si>
  <si>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</si>
  <si>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</si>
  <si>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</si>
  <si>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</si>
  <si>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главного администра-тора доходов</t>
  </si>
  <si>
    <t>Отдел образования и делам молодежи администрации                                       Пучежского муниципального района</t>
  </si>
  <si>
    <t>Наименование главного администратора доходов                       местного бюджета, кода видов доходов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</si>
  <si>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</si>
  <si>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</si>
  <si>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</si>
  <si>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</si>
  <si>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</si>
  <si>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</si>
  <si>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</si>
  <si>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</si>
  <si>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</si>
  <si>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</si>
  <si>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</si>
  <si>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</si>
  <si>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</si>
  <si>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</si>
  <si>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</si>
  <si>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</si>
  <si>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</si>
  <si>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</si>
  <si>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</si>
  <si>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</si>
  <si>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</si>
  <si>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</si>
  <si>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</si>
  <si>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</si>
  <si>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</si>
  <si>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</si>
  <si>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</si>
  <si>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</si>
  <si>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</si>
  <si>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</si>
  <si>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</si>
  <si>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</si>
  <si>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</si>
  <si>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</si>
  <si>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</si>
  <si>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</si>
  <si>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</si>
  <si>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</si>
  <si>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</si>
  <si>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</si>
  <si>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</si>
  <si>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</si>
  <si>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</si>
  <si>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</si>
  <si>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</si>
  <si>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</si>
  <si>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</si>
  <si>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</si>
  <si>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</si>
  <si>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</si>
  <si>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</si>
  <si>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</si>
  <si>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 xml:space="preserve"> 116 01053 01 0000 140</t>
  </si>
  <si>
    <t xml:space="preserve">  1 16 01063 01 0000 140</t>
  </si>
  <si>
    <t xml:space="preserve"> 1 16 01123 01 0000 140</t>
  </si>
  <si>
    <t xml:space="preserve"> 1 16 01203 01 0000 140</t>
  </si>
  <si>
    <t>330 1 13 02995 05 0025 130</t>
  </si>
  <si>
    <t>073 1 13 02995 05 0005 130</t>
  </si>
  <si>
    <t>Прочие доходы от компенсации затрат бюджетов муниципальных районов (ДШИ)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</si>
  <si>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</si>
  <si>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</si>
  <si>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</si>
  <si>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</si>
  <si>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</si>
  <si>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Прочие доходы от оказания платных услуг (работ) получателями средств бюджетов муниципальных районов(Аг-во ЖКХ)</t>
  </si>
  <si>
    <t>330 1 13 01995 05 0015 130</t>
  </si>
  <si>
    <t>Прочие доходы от оказания платных услуг (работ) получателями средств бюджетов муниципальных районов(Бибилотека)</t>
  </si>
  <si>
    <t>Прочие доходы от оказания платных услуг (работ) получателями средств бюджетов муниципальных районов(Музей)</t>
  </si>
  <si>
    <t>330 1 13 01995 05 0027 130</t>
  </si>
  <si>
    <t>Доходы, поступающие в порядке возмещения расходов, понесенных в связи с эксплуатацией имущества муниципальных районов (МФЦ)</t>
  </si>
  <si>
    <t xml:space="preserve"> 1 13 02995 05 0005 130</t>
  </si>
  <si>
    <t xml:space="preserve"> 1 13 02995 05 0031 130</t>
  </si>
  <si>
    <t xml:space="preserve"> 1 13 02995 05 0032 130</t>
  </si>
  <si>
    <t>1 13 02995 05 0033 130</t>
  </si>
  <si>
    <t xml:space="preserve"> 1 13 01995 05 0015 130</t>
  </si>
  <si>
    <t>1 13 02995 05 0025 130</t>
  </si>
  <si>
    <t>1 13 01995 05 0038 130</t>
  </si>
  <si>
    <t xml:space="preserve">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</si>
  <si>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</si>
  <si>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</si>
  <si>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</si>
  <si>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</si>
  <si>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</si>
  <si>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</si>
  <si>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</si>
  <si>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</si>
  <si>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</si>
  <si>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</si>
  <si>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</si>
  <si>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</si>
  <si>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</si>
  <si>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1 13 02995 05 0015 130</t>
  </si>
  <si>
    <t xml:space="preserve"> 1 13 02995 05 0050 130</t>
  </si>
  <si>
    <t>Прочие доходы от компенсации затрат бюджетов муниципальных районов (Гимназия обеды Лицей)</t>
  </si>
  <si>
    <t>Прочие доходы от компенсации затрат бюджетов муниципальных районов (Гимназия-обеды)</t>
  </si>
  <si>
    <t>Прочие доходы от компенсации затрат бюджетов муниципальных районов (Гимназия-ГПД)</t>
  </si>
  <si>
    <t>1 13 02995 05 0034 130</t>
  </si>
  <si>
    <t>092  2 02 15001 05 0000 150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</si>
  <si>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                   на 2020 год и на плановый период 2021-2022 годов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</si>
  <si>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</si>
  <si>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</si>
  <si>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</si>
  <si>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</si>
  <si>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</si>
  <si>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</si>
  <si>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</si>
  <si>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</si>
  <si>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</si>
  <si>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</si>
  <si>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</si>
  <si>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</si>
  <si>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</si>
  <si>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</si>
  <si>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</si>
  <si>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</si>
  <si>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</si>
  <si>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</si>
  <si>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</si>
  <si>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</si>
  <si>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</si>
  <si>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</si>
  <si>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</si>
  <si>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</si>
  <si>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</si>
  <si>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</si>
  <si>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</si>
  <si>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</si>
  <si>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</si>
  <si>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</si>
  <si>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</si>
  <si>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</si>
  <si>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</si>
  <si>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</si>
  <si>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</si>
  <si>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</si>
  <si>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</si>
  <si>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</si>
  <si>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</si>
  <si>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</si>
  <si>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Комитет экономического развития,  управления муниципальным имуществом, торговли, конкурсов, аукционов администрации  Пучежского муниципального района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</si>
  <si>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</si>
  <si>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</si>
  <si>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</si>
  <si>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от  09  12.2019 № 304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</si>
  <si>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</si>
  <si>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</si>
  <si>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Изменения           "+" "-"</t>
  </si>
  <si>
    <t>000  1 11 05000 00 0000 120</t>
  </si>
  <si>
    <t>000  1 11 05010 00 0000 120</t>
  </si>
  <si>
    <t>000 1 11 05030 05 0000 120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</si>
  <si>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</si>
  <si>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</si>
  <si>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</si>
  <si>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000  1 14 02000 00 0000 000</t>
  </si>
  <si>
    <t>000  1 14 06000 00 0000 430</t>
  </si>
  <si>
    <t xml:space="preserve"> 000  1 16 01000 01 0000 140</t>
  </si>
  <si>
    <t xml:space="preserve"> 330  1 16 01053 01 0000 140</t>
  </si>
  <si>
    <t>330  1 16 01063 01 0000 140</t>
  </si>
  <si>
    <t>330  1 16 01123 01 0000 140</t>
  </si>
  <si>
    <t>330  1 16 01203 01 0000 140</t>
  </si>
  <si>
    <t>000  1 16 04000 01 0000 140</t>
  </si>
  <si>
    <t xml:space="preserve"> 092 2 02 10000 00 0000 150</t>
  </si>
  <si>
    <t>000 2 02 20299 050 0000 150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</si>
  <si>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</si>
  <si>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</si>
  <si>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</si>
  <si>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</si>
  <si>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</si>
  <si>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</si>
  <si>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</si>
  <si>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092 2 02 25169 05 0000 150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</si>
  <si>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</si>
  <si>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</si>
  <si>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</si>
  <si>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</si>
  <si>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</si>
  <si>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</si>
  <si>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Субсидия бюджетам на поддержку отрасли культуры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</si>
  <si>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</si>
  <si>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</si>
  <si>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</si>
  <si>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</si>
  <si>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</si>
  <si>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</si>
  <si>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</si>
  <si>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</si>
  <si>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</si>
  <si>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</si>
  <si>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</si>
  <si>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330 116 02020 02 0000 140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</si>
  <si>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</si>
  <si>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от    09.12.2019 №   304</t>
  </si>
  <si>
    <t>2021 год</t>
  </si>
  <si>
    <t>2022 год</t>
  </si>
  <si>
    <t>Изменения                "+" "-"</t>
  </si>
  <si>
    <t>092 2 02 27576 00 0000 150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</si>
  <si>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</si>
  <si>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</si>
  <si>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</si>
  <si>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Приложение № 2</t>
  </si>
  <si>
    <t>от    09.12.2019 № 304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</si>
</sst>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Border="1" applyAlignment="1">
      <alignment horizontal="justify" vertical="center" wrapText="1"/>
    </xf>
    <xf numFmtId="0" fontId="13" fillId="33" borderId="10" xfId="0" applyNumberFormat="1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13" fillId="33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justify" wrapText="1"/>
    </xf>
    <xf numFmtId="0" fontId="1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171" fontId="15" fillId="0" borderId="0" xfId="62" applyNumberFormat="1" applyFont="1" applyAlignment="1">
      <alignment horizontal="center" vertical="center"/>
    </xf>
    <xf numFmtId="171" fontId="16" fillId="0" borderId="10" xfId="62" applyFont="1" applyBorder="1" applyAlignment="1">
      <alignment horizontal="center" vertical="center"/>
    </xf>
    <xf numFmtId="171" fontId="16" fillId="0" borderId="10" xfId="62" applyNumberFormat="1" applyFont="1" applyBorder="1" applyAlignment="1">
      <alignment horizontal="center" vertical="center"/>
    </xf>
    <xf numFmtId="171" fontId="15" fillId="0" borderId="10" xfId="62" applyFont="1" applyBorder="1" applyAlignment="1">
      <alignment horizontal="center" vertical="center"/>
    </xf>
    <xf numFmtId="171" fontId="15" fillId="0" borderId="10" xfId="62" applyNumberFormat="1" applyFont="1" applyBorder="1" applyAlignment="1">
      <alignment horizontal="center" vertical="center"/>
    </xf>
    <xf numFmtId="171" fontId="16" fillId="0" borderId="10" xfId="62" applyFont="1" applyBorder="1" applyAlignment="1">
      <alignment horizontal="center" vertical="center" wrapText="1"/>
    </xf>
    <xf numFmtId="171" fontId="16" fillId="0" borderId="10" xfId="62" applyNumberFormat="1" applyFont="1" applyBorder="1" applyAlignment="1">
      <alignment horizontal="center" vertical="center" wrapText="1"/>
    </xf>
    <xf numFmtId="171" fontId="15" fillId="0" borderId="10" xfId="62" applyFont="1" applyBorder="1" applyAlignment="1">
      <alignment horizontal="center" vertical="center" wrapText="1"/>
    </xf>
    <xf numFmtId="171" fontId="15" fillId="0" borderId="10" xfId="62" applyFont="1" applyFill="1" applyBorder="1" applyAlignment="1">
      <alignment horizontal="center" vertical="center"/>
    </xf>
    <xf numFmtId="171" fontId="15" fillId="33" borderId="10" xfId="62" applyFont="1" applyFill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/>
    </xf>
    <xf numFmtId="171" fontId="16" fillId="33" borderId="10" xfId="62" applyFont="1" applyFill="1" applyBorder="1" applyAlignment="1">
      <alignment horizontal="center" vertical="center"/>
    </xf>
    <xf numFmtId="171" fontId="15" fillId="33" borderId="10" xfId="62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justify" vertical="justify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top"/>
    </xf>
    <xf numFmtId="0" fontId="10" fillId="0" borderId="10" xfId="0" applyFont="1" applyBorder="1" applyAlignment="1">
      <alignment horizontal="justify" vertical="top"/>
    </xf>
    <xf numFmtId="0" fontId="10" fillId="33" borderId="10" xfId="0" applyNumberFormat="1" applyFont="1" applyFill="1" applyBorder="1" applyAlignment="1">
      <alignment horizontal="justify" vertical="top" wrapText="1"/>
    </xf>
    <xf numFmtId="171" fontId="15" fillId="0" borderId="10" xfId="62" applyFont="1" applyBorder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171" fontId="15" fillId="0" borderId="10" xfId="6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1" fontId="16" fillId="0" borderId="10" xfId="62" applyFont="1" applyBorder="1" applyAlignment="1">
      <alignment horizontal="center" vertical="center"/>
    </xf>
    <xf numFmtId="171" fontId="16" fillId="0" borderId="10" xfId="6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10" xfId="0" applyFont="1" applyBorder="1" applyAlignment="1">
      <alignment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view="pageBreakPreview" zoomScale="68" zoomScaleNormal="75" zoomScaleSheetLayoutView="68" zoomScalePageLayoutView="0" workbookViewId="0" topLeftCell="A2">
      <selection activeCell="M14" sqref="M14"/>
    </sheetView>
  </sheetViews>
  <sheetFormatPr defaultColWidth="9.00390625" defaultRowHeight="12.75"/>
  <cols>
    <col min="1" max="1" width="31.625" style="61" customWidth="1"/>
    <col min="2" max="2" width="86.75390625" style="15" customWidth="1"/>
    <col min="3" max="3" width="21.00390625" style="28" hidden="1" customWidth="1"/>
    <col min="4" max="4" width="19.375" style="28" hidden="1" customWidth="1"/>
    <col min="5" max="5" width="21.00390625" style="28" customWidth="1"/>
    <col min="6" max="6" width="20.875" style="28" hidden="1" customWidth="1"/>
    <col min="7" max="7" width="19.75390625" style="28" hidden="1" customWidth="1"/>
    <col min="8" max="8" width="21.00390625" style="28" customWidth="1"/>
    <col min="9" max="9" width="20.875" style="28" hidden="1" customWidth="1"/>
    <col min="10" max="10" width="20.625" style="96" hidden="1" customWidth="1"/>
    <col min="11" max="11" width="21.75390625" style="15" customWidth="1"/>
    <col min="12" max="16384" width="9.125" style="15" customWidth="1"/>
  </cols>
  <sheetData>
    <row r="1" spans="3:11" ht="15" customHeight="1" hidden="1">
      <c r="C1" s="95" t="s">
        <v>295</v>
      </c>
      <c r="D1" s="95"/>
      <c r="E1" s="95"/>
      <c r="F1" s="95"/>
      <c r="G1" s="95"/>
      <c r="H1" s="95"/>
      <c r="I1" s="95"/>
      <c r="J1" s="95"/>
      <c r="K1" s="95"/>
    </row>
    <row r="2" spans="3:11" ht="15" customHeight="1">
      <c r="C2" s="95"/>
      <c r="D2" s="95"/>
      <c r="E2" s="147" t="s">
        <v>350</v>
      </c>
      <c r="F2" s="147"/>
      <c r="G2" s="147"/>
      <c r="H2" s="147"/>
      <c r="I2" s="147"/>
      <c r="J2" s="147"/>
      <c r="K2" s="147"/>
    </row>
    <row r="3" spans="3:11" ht="15" customHeight="1">
      <c r="C3" s="95"/>
      <c r="D3" s="95"/>
      <c r="E3" s="147" t="s">
        <v>107</v>
      </c>
      <c r="F3" s="147"/>
      <c r="G3" s="147"/>
      <c r="H3" s="147"/>
      <c r="I3" s="147"/>
      <c r="J3" s="147"/>
      <c r="K3" s="147"/>
    </row>
    <row r="4" spans="3:11" ht="15" customHeight="1">
      <c r="C4" s="95"/>
      <c r="D4" s="95"/>
      <c r="E4" s="147" t="s">
        <v>108</v>
      </c>
      <c r="F4" s="147"/>
      <c r="G4" s="147"/>
      <c r="H4" s="147"/>
      <c r="I4" s="147"/>
      <c r="J4" s="147"/>
      <c r="K4" s="147"/>
    </row>
    <row r="5" spans="3:11" ht="15" customHeight="1">
      <c r="C5" s="95"/>
      <c r="D5" s="95"/>
      <c r="E5" s="147" t="s">
        <v>342</v>
      </c>
      <c r="F5" s="147"/>
      <c r="G5" s="147"/>
      <c r="H5" s="147"/>
      <c r="I5" s="147"/>
      <c r="J5" s="147"/>
      <c r="K5" s="147"/>
    </row>
    <row r="6" spans="3:11" ht="15" customHeight="1">
      <c r="C6" s="27"/>
      <c r="D6" s="27"/>
      <c r="E6" s="27"/>
      <c r="F6" s="145"/>
      <c r="G6" s="145"/>
      <c r="H6" s="145"/>
      <c r="J6" s="95"/>
      <c r="K6" s="95"/>
    </row>
    <row r="7" spans="1:9" ht="38.25" customHeight="1">
      <c r="A7" s="128" t="s">
        <v>178</v>
      </c>
      <c r="B7" s="128"/>
      <c r="C7" s="128"/>
      <c r="D7" s="128"/>
      <c r="E7" s="128"/>
      <c r="F7" s="128"/>
      <c r="G7" s="128"/>
      <c r="H7" s="128"/>
      <c r="I7" s="128"/>
    </row>
    <row r="8" spans="1:11" ht="20.25" customHeight="1">
      <c r="A8" s="120" t="s">
        <v>0</v>
      </c>
      <c r="B8" s="121" t="s">
        <v>1</v>
      </c>
      <c r="C8" s="146">
        <v>2020</v>
      </c>
      <c r="D8" s="146"/>
      <c r="E8" s="146"/>
      <c r="F8" s="129"/>
      <c r="G8" s="129"/>
      <c r="H8" s="129"/>
      <c r="I8" s="129"/>
      <c r="J8" s="129"/>
      <c r="K8" s="129"/>
    </row>
    <row r="9" spans="1:11" ht="30.75" customHeight="1">
      <c r="A9" s="120"/>
      <c r="B9" s="121"/>
      <c r="C9" s="109" t="s">
        <v>296</v>
      </c>
      <c r="D9" s="110" t="s">
        <v>297</v>
      </c>
      <c r="E9" s="21">
        <v>2020</v>
      </c>
      <c r="F9" s="29" t="s">
        <v>343</v>
      </c>
      <c r="G9" s="110" t="s">
        <v>297</v>
      </c>
      <c r="H9" s="21">
        <v>2021</v>
      </c>
      <c r="I9" s="29" t="s">
        <v>344</v>
      </c>
      <c r="J9" s="102" t="s">
        <v>345</v>
      </c>
      <c r="K9" s="21">
        <v>2022</v>
      </c>
    </row>
    <row r="10" spans="1:11" ht="15.75" customHeight="1">
      <c r="A10" s="126" t="s">
        <v>2</v>
      </c>
      <c r="B10" s="127" t="s">
        <v>3</v>
      </c>
      <c r="C10" s="122">
        <f aca="true" t="shared" si="0" ref="C10:K10">C13+C22+C35+C42+C46+C62+C68+C85+C94</f>
        <v>74654338.48</v>
      </c>
      <c r="D10" s="122">
        <f t="shared" si="0"/>
        <v>0</v>
      </c>
      <c r="E10" s="122">
        <f t="shared" si="0"/>
        <v>74654338.48</v>
      </c>
      <c r="F10" s="122">
        <f t="shared" si="0"/>
        <v>56254302.87</v>
      </c>
      <c r="G10" s="122">
        <f t="shared" si="0"/>
        <v>0</v>
      </c>
      <c r="H10" s="122">
        <f t="shared" si="0"/>
        <v>56254302.87</v>
      </c>
      <c r="I10" s="122">
        <f t="shared" si="0"/>
        <v>57428010.26</v>
      </c>
      <c r="J10" s="123">
        <f t="shared" si="0"/>
        <v>0</v>
      </c>
      <c r="K10" s="122">
        <f t="shared" si="0"/>
        <v>57428010.26</v>
      </c>
    </row>
    <row r="11" spans="1:11" ht="13.5" customHeight="1">
      <c r="A11" s="126"/>
      <c r="B11" s="127"/>
      <c r="C11" s="122"/>
      <c r="D11" s="122"/>
      <c r="E11" s="122"/>
      <c r="F11" s="122"/>
      <c r="G11" s="122"/>
      <c r="H11" s="122"/>
      <c r="I11" s="122"/>
      <c r="J11" s="123"/>
      <c r="K11" s="122"/>
    </row>
    <row r="12" spans="1:11" ht="23.25" customHeight="1">
      <c r="A12" s="4" t="s">
        <v>4</v>
      </c>
      <c r="B12" s="16" t="s">
        <v>5</v>
      </c>
      <c r="C12" s="99"/>
      <c r="D12" s="99"/>
      <c r="E12" s="99"/>
      <c r="F12" s="30"/>
      <c r="G12" s="30"/>
      <c r="H12" s="30"/>
      <c r="I12" s="30"/>
      <c r="J12" s="100"/>
      <c r="K12" s="30"/>
    </row>
    <row r="13" spans="1:11" s="17" customFormat="1" ht="18.75">
      <c r="A13" s="4" t="s">
        <v>6</v>
      </c>
      <c r="B13" s="16" t="s">
        <v>7</v>
      </c>
      <c r="C13" s="97">
        <f>C15+C17+C19+C21</f>
        <v>29945000</v>
      </c>
      <c r="D13" s="97">
        <v>0</v>
      </c>
      <c r="E13" s="97">
        <f>E15+E17+E19+E21</f>
        <v>29945000</v>
      </c>
      <c r="F13" s="97">
        <f>F15+F17+F19+F21</f>
        <v>30973500</v>
      </c>
      <c r="G13" s="97">
        <v>0</v>
      </c>
      <c r="H13" s="97">
        <f>H15+H17+H19+H21</f>
        <v>30973500</v>
      </c>
      <c r="I13" s="97">
        <f>I15+I17+I19+I21</f>
        <v>31879700</v>
      </c>
      <c r="J13" s="98">
        <v>0</v>
      </c>
      <c r="K13" s="97">
        <f>K15+K17+K19+K21</f>
        <v>31879700</v>
      </c>
    </row>
    <row r="14" spans="1:11" s="17" customFormat="1" ht="78" customHeight="1">
      <c r="A14" s="1" t="s">
        <v>250</v>
      </c>
      <c r="B14" s="18" t="s">
        <v>9</v>
      </c>
      <c r="C14" s="99">
        <v>29700000</v>
      </c>
      <c r="D14" s="99">
        <v>0</v>
      </c>
      <c r="E14" s="99">
        <f aca="true" t="shared" si="1" ref="E14:E21">C14+D14</f>
        <v>29700000</v>
      </c>
      <c r="F14" s="99">
        <v>30725000</v>
      </c>
      <c r="G14" s="99">
        <v>0</v>
      </c>
      <c r="H14" s="99">
        <v>30725000</v>
      </c>
      <c r="I14" s="99">
        <v>31625000</v>
      </c>
      <c r="J14" s="98">
        <v>0</v>
      </c>
      <c r="K14" s="99">
        <v>31625000</v>
      </c>
    </row>
    <row r="15" spans="1:11" ht="76.5" customHeight="1">
      <c r="A15" s="1" t="s">
        <v>8</v>
      </c>
      <c r="B15" s="18" t="s">
        <v>9</v>
      </c>
      <c r="C15" s="99">
        <v>29700000</v>
      </c>
      <c r="D15" s="99">
        <v>0</v>
      </c>
      <c r="E15" s="99">
        <f t="shared" si="1"/>
        <v>29700000</v>
      </c>
      <c r="F15" s="99">
        <v>30725000</v>
      </c>
      <c r="G15" s="99">
        <v>0</v>
      </c>
      <c r="H15" s="99">
        <v>30725000</v>
      </c>
      <c r="I15" s="99">
        <v>31625000</v>
      </c>
      <c r="J15" s="100">
        <v>0</v>
      </c>
      <c r="K15" s="99">
        <v>31625000</v>
      </c>
    </row>
    <row r="16" spans="1:11" ht="111" customHeight="1">
      <c r="A16" s="1" t="s">
        <v>251</v>
      </c>
      <c r="B16" s="18" t="s">
        <v>11</v>
      </c>
      <c r="C16" s="99">
        <v>105000</v>
      </c>
      <c r="D16" s="99">
        <v>0</v>
      </c>
      <c r="E16" s="99">
        <f t="shared" si="1"/>
        <v>105000</v>
      </c>
      <c r="F16" s="99">
        <v>106000</v>
      </c>
      <c r="G16" s="99">
        <v>0</v>
      </c>
      <c r="H16" s="99">
        <v>106000</v>
      </c>
      <c r="I16" s="99">
        <v>107000</v>
      </c>
      <c r="J16" s="100">
        <v>0</v>
      </c>
      <c r="K16" s="99">
        <v>107000</v>
      </c>
    </row>
    <row r="17" spans="1:11" ht="114" customHeight="1">
      <c r="A17" s="1" t="s">
        <v>10</v>
      </c>
      <c r="B17" s="18" t="s">
        <v>11</v>
      </c>
      <c r="C17" s="99">
        <v>105000</v>
      </c>
      <c r="D17" s="99">
        <v>0</v>
      </c>
      <c r="E17" s="99">
        <f t="shared" si="1"/>
        <v>105000</v>
      </c>
      <c r="F17" s="99">
        <v>106000</v>
      </c>
      <c r="G17" s="99">
        <v>0</v>
      </c>
      <c r="H17" s="99">
        <v>106000</v>
      </c>
      <c r="I17" s="99">
        <v>107000</v>
      </c>
      <c r="J17" s="100">
        <v>0</v>
      </c>
      <c r="K17" s="99">
        <v>107000</v>
      </c>
    </row>
    <row r="18" spans="1:11" ht="55.5" customHeight="1">
      <c r="A18" s="1" t="s">
        <v>252</v>
      </c>
      <c r="B18" s="18" t="s">
        <v>83</v>
      </c>
      <c r="C18" s="99">
        <v>94500</v>
      </c>
      <c r="D18" s="99">
        <v>0</v>
      </c>
      <c r="E18" s="99">
        <f t="shared" si="1"/>
        <v>94500</v>
      </c>
      <c r="F18" s="99">
        <v>95200</v>
      </c>
      <c r="G18" s="99">
        <v>0</v>
      </c>
      <c r="H18" s="99">
        <v>95200</v>
      </c>
      <c r="I18" s="99">
        <v>96700</v>
      </c>
      <c r="J18" s="100">
        <v>0</v>
      </c>
      <c r="K18" s="99">
        <v>96700</v>
      </c>
    </row>
    <row r="19" spans="1:11" ht="53.25" customHeight="1">
      <c r="A19" s="1" t="s">
        <v>12</v>
      </c>
      <c r="B19" s="18" t="s">
        <v>83</v>
      </c>
      <c r="C19" s="99">
        <v>94500</v>
      </c>
      <c r="D19" s="99">
        <v>0</v>
      </c>
      <c r="E19" s="99">
        <f t="shared" si="1"/>
        <v>94500</v>
      </c>
      <c r="F19" s="99">
        <v>95200</v>
      </c>
      <c r="G19" s="99">
        <v>0</v>
      </c>
      <c r="H19" s="99">
        <v>95200</v>
      </c>
      <c r="I19" s="99">
        <v>96700</v>
      </c>
      <c r="J19" s="100">
        <v>0</v>
      </c>
      <c r="K19" s="99">
        <v>96700</v>
      </c>
    </row>
    <row r="20" spans="1:11" ht="93" customHeight="1">
      <c r="A20" s="1" t="s">
        <v>253</v>
      </c>
      <c r="B20" s="18" t="s">
        <v>14</v>
      </c>
      <c r="C20" s="99">
        <v>45500</v>
      </c>
      <c r="D20" s="99">
        <v>0</v>
      </c>
      <c r="E20" s="99">
        <f t="shared" si="1"/>
        <v>45500</v>
      </c>
      <c r="F20" s="99">
        <v>47300</v>
      </c>
      <c r="G20" s="99">
        <v>0</v>
      </c>
      <c r="H20" s="99">
        <v>47300</v>
      </c>
      <c r="I20" s="99">
        <v>51000</v>
      </c>
      <c r="J20" s="100">
        <v>0</v>
      </c>
      <c r="K20" s="99">
        <v>51000</v>
      </c>
    </row>
    <row r="21" spans="1:11" ht="97.5" customHeight="1">
      <c r="A21" s="1" t="s">
        <v>13</v>
      </c>
      <c r="B21" s="18" t="s">
        <v>14</v>
      </c>
      <c r="C21" s="99">
        <v>45500</v>
      </c>
      <c r="D21" s="99">
        <v>0</v>
      </c>
      <c r="E21" s="99">
        <f t="shared" si="1"/>
        <v>45500</v>
      </c>
      <c r="F21" s="99">
        <v>47300</v>
      </c>
      <c r="G21" s="99">
        <v>0</v>
      </c>
      <c r="H21" s="99">
        <v>47300</v>
      </c>
      <c r="I21" s="99">
        <v>51000</v>
      </c>
      <c r="J21" s="100">
        <v>0</v>
      </c>
      <c r="K21" s="99">
        <v>51000</v>
      </c>
    </row>
    <row r="22" spans="1:11" ht="43.5" customHeight="1">
      <c r="A22" s="2" t="s">
        <v>15</v>
      </c>
      <c r="B22" s="22" t="s">
        <v>16</v>
      </c>
      <c r="C22" s="101">
        <f aca="true" t="shared" si="2" ref="C22:K22">C25+C28+C31+C34</f>
        <v>8445071.48</v>
      </c>
      <c r="D22" s="101">
        <f t="shared" si="2"/>
        <v>0</v>
      </c>
      <c r="E22" s="101">
        <f t="shared" si="2"/>
        <v>8445071.48</v>
      </c>
      <c r="F22" s="101">
        <f t="shared" si="2"/>
        <v>9161670.87</v>
      </c>
      <c r="G22" s="101">
        <f t="shared" si="2"/>
        <v>0</v>
      </c>
      <c r="H22" s="101">
        <f t="shared" si="2"/>
        <v>9161670.87</v>
      </c>
      <c r="I22" s="101">
        <f t="shared" si="2"/>
        <v>9640678.26</v>
      </c>
      <c r="J22" s="102">
        <f t="shared" si="2"/>
        <v>0</v>
      </c>
      <c r="K22" s="101">
        <f t="shared" si="2"/>
        <v>9640678.26</v>
      </c>
    </row>
    <row r="23" spans="1:11" ht="55.5" customHeight="1">
      <c r="A23" s="1" t="s">
        <v>258</v>
      </c>
      <c r="B23" s="18" t="s">
        <v>84</v>
      </c>
      <c r="C23" s="99">
        <v>3869826.84</v>
      </c>
      <c r="D23" s="99">
        <v>0</v>
      </c>
      <c r="E23" s="99">
        <f>C23+D23</f>
        <v>3869826.84</v>
      </c>
      <c r="F23" s="99">
        <v>4223377.36</v>
      </c>
      <c r="G23" s="99">
        <v>0</v>
      </c>
      <c r="H23" s="99">
        <f>F23+G23</f>
        <v>4223377.36</v>
      </c>
      <c r="I23" s="99">
        <v>4437375.63</v>
      </c>
      <c r="J23" s="100">
        <v>0</v>
      </c>
      <c r="K23" s="99">
        <f>I23+J23</f>
        <v>4437375.63</v>
      </c>
    </row>
    <row r="24" spans="1:11" ht="111.75" customHeight="1">
      <c r="A24" s="1" t="s">
        <v>254</v>
      </c>
      <c r="B24" s="86" t="s">
        <v>180</v>
      </c>
      <c r="C24" s="99">
        <v>3869826.84</v>
      </c>
      <c r="D24" s="99">
        <v>0</v>
      </c>
      <c r="E24" s="99">
        <f aca="true" t="shared" si="3" ref="E24:E34">C24+D24</f>
        <v>3869826.84</v>
      </c>
      <c r="F24" s="99">
        <v>4223377.36</v>
      </c>
      <c r="G24" s="99">
        <v>0</v>
      </c>
      <c r="H24" s="99">
        <f aca="true" t="shared" si="4" ref="H24:H34">F24+G24</f>
        <v>4223377.36</v>
      </c>
      <c r="I24" s="99">
        <v>4437375.63</v>
      </c>
      <c r="J24" s="100">
        <v>0</v>
      </c>
      <c r="K24" s="99">
        <f aca="true" t="shared" si="5" ref="K24:K34">I24+J24</f>
        <v>4437375.63</v>
      </c>
    </row>
    <row r="25" spans="1:11" ht="114.75" customHeight="1">
      <c r="A25" s="1" t="s">
        <v>181</v>
      </c>
      <c r="B25" s="86" t="s">
        <v>180</v>
      </c>
      <c r="C25" s="99">
        <v>3869826.84</v>
      </c>
      <c r="D25" s="99">
        <v>0</v>
      </c>
      <c r="E25" s="99">
        <f t="shared" si="3"/>
        <v>3869826.84</v>
      </c>
      <c r="F25" s="99">
        <v>4223377.36</v>
      </c>
      <c r="G25" s="99">
        <v>0</v>
      </c>
      <c r="H25" s="99">
        <f t="shared" si="4"/>
        <v>4223377.36</v>
      </c>
      <c r="I25" s="99">
        <v>4437375.63</v>
      </c>
      <c r="J25" s="100">
        <v>0</v>
      </c>
      <c r="K25" s="99">
        <f t="shared" si="5"/>
        <v>4437375.63</v>
      </c>
    </row>
    <row r="26" spans="1:11" ht="97.5" customHeight="1">
      <c r="A26" s="1" t="s">
        <v>259</v>
      </c>
      <c r="B26" s="86" t="s">
        <v>85</v>
      </c>
      <c r="C26" s="103">
        <v>19932.9</v>
      </c>
      <c r="D26" s="103">
        <v>0</v>
      </c>
      <c r="E26" s="99">
        <f t="shared" si="3"/>
        <v>19932.9</v>
      </c>
      <c r="F26" s="103">
        <v>21193.83</v>
      </c>
      <c r="G26" s="103">
        <v>0</v>
      </c>
      <c r="H26" s="99">
        <f t="shared" si="4"/>
        <v>21193.83</v>
      </c>
      <c r="I26" s="103">
        <v>21878.84</v>
      </c>
      <c r="J26" s="100">
        <v>0</v>
      </c>
      <c r="K26" s="99">
        <f t="shared" si="5"/>
        <v>21878.84</v>
      </c>
    </row>
    <row r="27" spans="1:11" ht="133.5" customHeight="1">
      <c r="A27" s="1" t="s">
        <v>255</v>
      </c>
      <c r="B27" s="86" t="s">
        <v>183</v>
      </c>
      <c r="C27" s="103">
        <v>19932.9</v>
      </c>
      <c r="D27" s="103">
        <v>0</v>
      </c>
      <c r="E27" s="99">
        <f t="shared" si="3"/>
        <v>19932.9</v>
      </c>
      <c r="F27" s="103">
        <v>21193.83</v>
      </c>
      <c r="G27" s="103">
        <v>0</v>
      </c>
      <c r="H27" s="99">
        <f t="shared" si="4"/>
        <v>21193.83</v>
      </c>
      <c r="I27" s="103">
        <v>21878.84</v>
      </c>
      <c r="J27" s="100">
        <v>0</v>
      </c>
      <c r="K27" s="99">
        <f t="shared" si="5"/>
        <v>21878.84</v>
      </c>
    </row>
    <row r="28" spans="1:11" ht="130.5" customHeight="1">
      <c r="A28" s="1" t="s">
        <v>182</v>
      </c>
      <c r="B28" s="86" t="s">
        <v>183</v>
      </c>
      <c r="C28" s="103">
        <v>19932.9</v>
      </c>
      <c r="D28" s="103">
        <v>0</v>
      </c>
      <c r="E28" s="99">
        <f t="shared" si="3"/>
        <v>19932.9</v>
      </c>
      <c r="F28" s="103">
        <v>21193.83</v>
      </c>
      <c r="G28" s="103">
        <v>0</v>
      </c>
      <c r="H28" s="99">
        <f t="shared" si="4"/>
        <v>21193.83</v>
      </c>
      <c r="I28" s="103">
        <v>21878.84</v>
      </c>
      <c r="J28" s="100">
        <v>0</v>
      </c>
      <c r="K28" s="99">
        <f t="shared" si="5"/>
        <v>21878.84</v>
      </c>
    </row>
    <row r="29" spans="1:11" ht="76.5" customHeight="1">
      <c r="A29" s="1" t="s">
        <v>260</v>
      </c>
      <c r="B29" s="86" t="s">
        <v>86</v>
      </c>
      <c r="C29" s="103">
        <v>5054720.84</v>
      </c>
      <c r="D29" s="103">
        <v>0</v>
      </c>
      <c r="E29" s="99">
        <f t="shared" si="3"/>
        <v>5054720.84</v>
      </c>
      <c r="F29" s="103">
        <v>5501159.26</v>
      </c>
      <c r="G29" s="103">
        <v>0</v>
      </c>
      <c r="H29" s="99">
        <f t="shared" si="4"/>
        <v>5501159.26</v>
      </c>
      <c r="I29" s="103">
        <v>5744631.1</v>
      </c>
      <c r="J29" s="100">
        <v>0</v>
      </c>
      <c r="K29" s="99">
        <f t="shared" si="5"/>
        <v>5744631.1</v>
      </c>
    </row>
    <row r="30" spans="1:11" ht="118.5" customHeight="1">
      <c r="A30" s="1" t="s">
        <v>256</v>
      </c>
      <c r="B30" s="86" t="s">
        <v>186</v>
      </c>
      <c r="C30" s="103">
        <v>5054720.84</v>
      </c>
      <c r="D30" s="103">
        <v>0</v>
      </c>
      <c r="E30" s="99">
        <f t="shared" si="3"/>
        <v>5054720.84</v>
      </c>
      <c r="F30" s="103">
        <v>5501159.26</v>
      </c>
      <c r="G30" s="103">
        <v>0</v>
      </c>
      <c r="H30" s="99">
        <f t="shared" si="4"/>
        <v>5501159.26</v>
      </c>
      <c r="I30" s="103">
        <v>5744631.1</v>
      </c>
      <c r="J30" s="100">
        <v>0</v>
      </c>
      <c r="K30" s="99">
        <f t="shared" si="5"/>
        <v>5744631.1</v>
      </c>
    </row>
    <row r="31" spans="1:11" ht="94.5" customHeight="1">
      <c r="A31" s="1" t="s">
        <v>187</v>
      </c>
      <c r="B31" s="86" t="s">
        <v>186</v>
      </c>
      <c r="C31" s="103">
        <v>5054720.84</v>
      </c>
      <c r="D31" s="103">
        <v>0</v>
      </c>
      <c r="E31" s="99">
        <f t="shared" si="3"/>
        <v>5054720.84</v>
      </c>
      <c r="F31" s="103">
        <v>5501159.26</v>
      </c>
      <c r="G31" s="103">
        <v>0</v>
      </c>
      <c r="H31" s="99">
        <f t="shared" si="4"/>
        <v>5501159.26</v>
      </c>
      <c r="I31" s="103">
        <v>5744631.1</v>
      </c>
      <c r="J31" s="100">
        <v>0</v>
      </c>
      <c r="K31" s="99">
        <f t="shared" si="5"/>
        <v>5744631.1</v>
      </c>
    </row>
    <row r="32" spans="1:11" ht="59.25" customHeight="1">
      <c r="A32" s="1" t="s">
        <v>261</v>
      </c>
      <c r="B32" s="86" t="s">
        <v>87</v>
      </c>
      <c r="C32" s="103">
        <v>-499409.1</v>
      </c>
      <c r="D32" s="103">
        <v>0</v>
      </c>
      <c r="E32" s="99">
        <f t="shared" si="3"/>
        <v>-499409.1</v>
      </c>
      <c r="F32" s="103">
        <v>-584059.58</v>
      </c>
      <c r="G32" s="103">
        <v>0</v>
      </c>
      <c r="H32" s="99">
        <f t="shared" si="4"/>
        <v>-584059.58</v>
      </c>
      <c r="I32" s="103">
        <v>-563207.31</v>
      </c>
      <c r="J32" s="100">
        <v>0</v>
      </c>
      <c r="K32" s="99">
        <f t="shared" si="5"/>
        <v>-563207.31</v>
      </c>
    </row>
    <row r="33" spans="1:11" ht="94.5" customHeight="1">
      <c r="A33" s="1" t="s">
        <v>257</v>
      </c>
      <c r="B33" s="86" t="s">
        <v>185</v>
      </c>
      <c r="C33" s="103">
        <v>-99409.1</v>
      </c>
      <c r="D33" s="103">
        <v>0</v>
      </c>
      <c r="E33" s="99">
        <f t="shared" si="3"/>
        <v>-99409.1</v>
      </c>
      <c r="F33" s="103">
        <v>-584059.58</v>
      </c>
      <c r="G33" s="103">
        <v>0</v>
      </c>
      <c r="H33" s="99">
        <f t="shared" si="4"/>
        <v>-584059.58</v>
      </c>
      <c r="I33" s="103">
        <v>-563207.31</v>
      </c>
      <c r="J33" s="100">
        <v>0</v>
      </c>
      <c r="K33" s="99">
        <f t="shared" si="5"/>
        <v>-563207.31</v>
      </c>
    </row>
    <row r="34" spans="1:11" ht="114" customHeight="1">
      <c r="A34" s="1" t="s">
        <v>184</v>
      </c>
      <c r="B34" s="86" t="s">
        <v>185</v>
      </c>
      <c r="C34" s="103">
        <v>-499409.1</v>
      </c>
      <c r="D34" s="103">
        <v>0</v>
      </c>
      <c r="E34" s="99">
        <f t="shared" si="3"/>
        <v>-499409.1</v>
      </c>
      <c r="F34" s="103">
        <v>-584059.58</v>
      </c>
      <c r="G34" s="103">
        <v>0</v>
      </c>
      <c r="H34" s="99">
        <f t="shared" si="4"/>
        <v>-584059.58</v>
      </c>
      <c r="I34" s="103">
        <v>-563207.31</v>
      </c>
      <c r="J34" s="100">
        <v>0</v>
      </c>
      <c r="K34" s="99">
        <f t="shared" si="5"/>
        <v>-563207.31</v>
      </c>
    </row>
    <row r="35" spans="1:11" ht="21" customHeight="1">
      <c r="A35" s="2" t="s">
        <v>17</v>
      </c>
      <c r="B35" s="22" t="s">
        <v>18</v>
      </c>
      <c r="C35" s="97">
        <f>C37+C41+C39</f>
        <v>2343000</v>
      </c>
      <c r="D35" s="97">
        <f>D37+D41+D39</f>
        <v>0</v>
      </c>
      <c r="E35" s="97">
        <f>E37+E41+E39</f>
        <v>2343000</v>
      </c>
      <c r="F35" s="97">
        <f>F37+F41+F39</f>
        <v>1195500</v>
      </c>
      <c r="G35" s="97">
        <v>0</v>
      </c>
      <c r="H35" s="97">
        <f>H37+H41+H39</f>
        <v>1195500</v>
      </c>
      <c r="I35" s="97">
        <f>I37+I41+I39</f>
        <v>971500</v>
      </c>
      <c r="J35" s="100">
        <v>0</v>
      </c>
      <c r="K35" s="97">
        <f>K37+K41+K39</f>
        <v>971500</v>
      </c>
    </row>
    <row r="36" spans="1:11" ht="21" customHeight="1">
      <c r="A36" s="1" t="s">
        <v>262</v>
      </c>
      <c r="B36" s="19" t="s">
        <v>20</v>
      </c>
      <c r="C36" s="99">
        <v>1520000</v>
      </c>
      <c r="D36" s="99">
        <v>0</v>
      </c>
      <c r="E36" s="99">
        <f aca="true" t="shared" si="6" ref="E36:E45">C36+D36</f>
        <v>1520000</v>
      </c>
      <c r="F36" s="99">
        <v>300000</v>
      </c>
      <c r="G36" s="99">
        <v>0</v>
      </c>
      <c r="H36" s="99">
        <v>300000</v>
      </c>
      <c r="I36" s="99">
        <v>0</v>
      </c>
      <c r="J36" s="100">
        <v>0</v>
      </c>
      <c r="K36" s="99">
        <v>0</v>
      </c>
    </row>
    <row r="37" spans="1:11" ht="26.25" customHeight="1">
      <c r="A37" s="1" t="s">
        <v>19</v>
      </c>
      <c r="B37" s="19" t="s">
        <v>20</v>
      </c>
      <c r="C37" s="99">
        <v>1520000</v>
      </c>
      <c r="D37" s="99">
        <v>0</v>
      </c>
      <c r="E37" s="99">
        <f t="shared" si="6"/>
        <v>1520000</v>
      </c>
      <c r="F37" s="99">
        <v>300000</v>
      </c>
      <c r="G37" s="99">
        <v>0</v>
      </c>
      <c r="H37" s="99">
        <v>300000</v>
      </c>
      <c r="I37" s="99">
        <v>0</v>
      </c>
      <c r="J37" s="100">
        <v>0</v>
      </c>
      <c r="K37" s="99">
        <v>0</v>
      </c>
    </row>
    <row r="38" spans="1:11" ht="26.25" customHeight="1">
      <c r="A38" s="1" t="s">
        <v>263</v>
      </c>
      <c r="B38" s="19" t="s">
        <v>22</v>
      </c>
      <c r="C38" s="99">
        <v>718000</v>
      </c>
      <c r="D38" s="99">
        <v>0</v>
      </c>
      <c r="E38" s="99">
        <f t="shared" si="6"/>
        <v>718000</v>
      </c>
      <c r="F38" s="99">
        <v>784500</v>
      </c>
      <c r="G38" s="99">
        <v>0</v>
      </c>
      <c r="H38" s="99">
        <v>784500</v>
      </c>
      <c r="I38" s="99">
        <v>854500</v>
      </c>
      <c r="J38" s="100">
        <v>0</v>
      </c>
      <c r="K38" s="99">
        <v>854500</v>
      </c>
    </row>
    <row r="39" spans="1:11" ht="27" customHeight="1">
      <c r="A39" s="1" t="s">
        <v>21</v>
      </c>
      <c r="B39" s="19" t="s">
        <v>22</v>
      </c>
      <c r="C39" s="99">
        <v>718000</v>
      </c>
      <c r="D39" s="99">
        <v>0</v>
      </c>
      <c r="E39" s="99">
        <f t="shared" si="6"/>
        <v>718000</v>
      </c>
      <c r="F39" s="99">
        <v>784500</v>
      </c>
      <c r="G39" s="99">
        <v>0</v>
      </c>
      <c r="H39" s="99">
        <v>784500</v>
      </c>
      <c r="I39" s="99">
        <v>854500</v>
      </c>
      <c r="J39" s="100">
        <v>0</v>
      </c>
      <c r="K39" s="99">
        <v>854500</v>
      </c>
    </row>
    <row r="40" spans="1:11" ht="40.5" customHeight="1">
      <c r="A40" s="1" t="s">
        <v>264</v>
      </c>
      <c r="B40" s="19" t="s">
        <v>88</v>
      </c>
      <c r="C40" s="99">
        <v>105000</v>
      </c>
      <c r="D40" s="99">
        <v>0</v>
      </c>
      <c r="E40" s="99">
        <f t="shared" si="6"/>
        <v>105000</v>
      </c>
      <c r="F40" s="99">
        <v>111000</v>
      </c>
      <c r="G40" s="99">
        <v>0</v>
      </c>
      <c r="H40" s="99">
        <v>111000</v>
      </c>
      <c r="I40" s="99">
        <v>117000</v>
      </c>
      <c r="J40" s="100">
        <v>0</v>
      </c>
      <c r="K40" s="99">
        <v>117000</v>
      </c>
    </row>
    <row r="41" spans="1:11" ht="41.25" customHeight="1">
      <c r="A41" s="1" t="s">
        <v>81</v>
      </c>
      <c r="B41" s="19" t="s">
        <v>88</v>
      </c>
      <c r="C41" s="99">
        <v>105000</v>
      </c>
      <c r="D41" s="99">
        <v>0</v>
      </c>
      <c r="E41" s="99">
        <f t="shared" si="6"/>
        <v>105000</v>
      </c>
      <c r="F41" s="99">
        <v>111000</v>
      </c>
      <c r="G41" s="99">
        <v>0</v>
      </c>
      <c r="H41" s="99">
        <v>111000</v>
      </c>
      <c r="I41" s="99">
        <v>117000</v>
      </c>
      <c r="J41" s="100">
        <v>0</v>
      </c>
      <c r="K41" s="99">
        <v>117000</v>
      </c>
    </row>
    <row r="42" spans="1:11" ht="32.25" customHeight="1">
      <c r="A42" s="2" t="s">
        <v>23</v>
      </c>
      <c r="B42" s="22" t="s">
        <v>24</v>
      </c>
      <c r="C42" s="97">
        <f>C44</f>
        <v>1150000</v>
      </c>
      <c r="D42" s="97">
        <f>D44</f>
        <v>0</v>
      </c>
      <c r="E42" s="97">
        <f>E44</f>
        <v>1150000</v>
      </c>
      <c r="F42" s="97">
        <f>F44</f>
        <v>1200000</v>
      </c>
      <c r="G42" s="97">
        <v>0</v>
      </c>
      <c r="H42" s="97">
        <f>H44</f>
        <v>1200000</v>
      </c>
      <c r="I42" s="97">
        <f>I44</f>
        <v>1200000</v>
      </c>
      <c r="J42" s="100">
        <v>0</v>
      </c>
      <c r="K42" s="97">
        <f>K44</f>
        <v>1200000</v>
      </c>
    </row>
    <row r="43" spans="1:11" ht="41.25" customHeight="1">
      <c r="A43" s="1" t="s">
        <v>266</v>
      </c>
      <c r="B43" s="18" t="s">
        <v>265</v>
      </c>
      <c r="C43" s="99">
        <v>1150000</v>
      </c>
      <c r="D43" s="99">
        <v>0</v>
      </c>
      <c r="E43" s="99">
        <f t="shared" si="6"/>
        <v>1150000</v>
      </c>
      <c r="F43" s="99">
        <v>1200000</v>
      </c>
      <c r="G43" s="99">
        <v>0</v>
      </c>
      <c r="H43" s="99">
        <v>1200000</v>
      </c>
      <c r="I43" s="99">
        <v>120000</v>
      </c>
      <c r="J43" s="100">
        <v>0</v>
      </c>
      <c r="K43" s="99">
        <v>120000</v>
      </c>
    </row>
    <row r="44" spans="1:11" ht="60.75" customHeight="1">
      <c r="A44" s="124" t="s">
        <v>25</v>
      </c>
      <c r="B44" s="125" t="s">
        <v>26</v>
      </c>
      <c r="C44" s="119">
        <v>1150000</v>
      </c>
      <c r="D44" s="99">
        <v>0</v>
      </c>
      <c r="E44" s="99">
        <f t="shared" si="6"/>
        <v>1150000</v>
      </c>
      <c r="F44" s="119">
        <v>1200000</v>
      </c>
      <c r="G44" s="99">
        <v>0</v>
      </c>
      <c r="H44" s="119">
        <v>1200000</v>
      </c>
      <c r="I44" s="119">
        <v>1200000</v>
      </c>
      <c r="J44" s="100">
        <v>0</v>
      </c>
      <c r="K44" s="119">
        <v>1200000</v>
      </c>
    </row>
    <row r="45" spans="1:11" ht="0.75" customHeight="1" hidden="1">
      <c r="A45" s="124"/>
      <c r="B45" s="125"/>
      <c r="C45" s="119"/>
      <c r="D45" s="99"/>
      <c r="E45" s="99">
        <f t="shared" si="6"/>
        <v>0</v>
      </c>
      <c r="F45" s="119"/>
      <c r="G45" s="99"/>
      <c r="H45" s="119"/>
      <c r="I45" s="119"/>
      <c r="J45" s="100"/>
      <c r="K45" s="119"/>
    </row>
    <row r="46" spans="1:11" ht="54.75" customHeight="1">
      <c r="A46" s="2" t="s">
        <v>27</v>
      </c>
      <c r="B46" s="22" t="s">
        <v>28</v>
      </c>
      <c r="C46" s="97">
        <f>C47+C60</f>
        <v>1071083</v>
      </c>
      <c r="D46" s="97">
        <f>D47+D60</f>
        <v>0</v>
      </c>
      <c r="E46" s="97">
        <f>E47+E60</f>
        <v>1071083</v>
      </c>
      <c r="F46" s="97">
        <f>F49+F50+F51+F52+F53+F55+F59+F61</f>
        <v>985800</v>
      </c>
      <c r="G46" s="97">
        <v>0</v>
      </c>
      <c r="H46" s="97">
        <f>H49+H50+H51+H52+H53+H55+H59+H61</f>
        <v>985800</v>
      </c>
      <c r="I46" s="97">
        <f>I49+I50+I51+I52+I53+I55+I59+I61</f>
        <v>995800</v>
      </c>
      <c r="J46" s="100">
        <v>0</v>
      </c>
      <c r="K46" s="97">
        <f>K49+K50+K51+K52+K53+K55+K59+K61</f>
        <v>995800</v>
      </c>
    </row>
    <row r="47" spans="1:11" ht="97.5" customHeight="1">
      <c r="A47" s="1" t="s">
        <v>298</v>
      </c>
      <c r="B47" s="86" t="s">
        <v>267</v>
      </c>
      <c r="C47" s="99">
        <f>C48+C54+C58+C56</f>
        <v>1068948</v>
      </c>
      <c r="D47" s="99">
        <f>D48+D54+D58+D56</f>
        <v>0</v>
      </c>
      <c r="E47" s="99">
        <f>E48+E54+E58+E56</f>
        <v>1068948</v>
      </c>
      <c r="F47" s="99">
        <f>F48+F54+F58</f>
        <v>983800</v>
      </c>
      <c r="G47" s="99">
        <v>0</v>
      </c>
      <c r="H47" s="99">
        <f>H48+H54+H58</f>
        <v>983800</v>
      </c>
      <c r="I47" s="99">
        <f>I48+I54+I58</f>
        <v>993800</v>
      </c>
      <c r="J47" s="100">
        <v>0</v>
      </c>
      <c r="K47" s="99">
        <f>K48+K54+K58</f>
        <v>993800</v>
      </c>
    </row>
    <row r="48" spans="1:11" ht="72.75" customHeight="1">
      <c r="A48" s="1" t="s">
        <v>299</v>
      </c>
      <c r="B48" s="86" t="s">
        <v>268</v>
      </c>
      <c r="C48" s="99">
        <f>C49+C50+C51+C52+C53</f>
        <v>565000</v>
      </c>
      <c r="D48" s="99">
        <f>D49+D50+D51+D52+D53</f>
        <v>0</v>
      </c>
      <c r="E48" s="99">
        <f>E49+E50+E51+E52+E53</f>
        <v>565000</v>
      </c>
      <c r="F48" s="99">
        <f>F49+F50+F51+F52+F53</f>
        <v>570000</v>
      </c>
      <c r="G48" s="99">
        <v>0</v>
      </c>
      <c r="H48" s="99">
        <f>H49+H50+H51+H52+H53</f>
        <v>570000</v>
      </c>
      <c r="I48" s="99">
        <f>I49+I50+I51+I52+I53</f>
        <v>575000</v>
      </c>
      <c r="J48" s="100">
        <v>0</v>
      </c>
      <c r="K48" s="99">
        <f>K49+K50+K51+K52+K53</f>
        <v>575000</v>
      </c>
    </row>
    <row r="49" spans="1:11" ht="95.25" customHeight="1">
      <c r="A49" s="1" t="s">
        <v>188</v>
      </c>
      <c r="B49" s="56" t="s">
        <v>104</v>
      </c>
      <c r="C49" s="99">
        <v>65000</v>
      </c>
      <c r="D49" s="99">
        <v>0</v>
      </c>
      <c r="E49" s="99">
        <f aca="true" t="shared" si="7" ref="E49:E61">C49+D49</f>
        <v>65000</v>
      </c>
      <c r="F49" s="99">
        <v>67000</v>
      </c>
      <c r="G49" s="99">
        <v>0</v>
      </c>
      <c r="H49" s="99">
        <v>67000</v>
      </c>
      <c r="I49" s="99">
        <v>68000</v>
      </c>
      <c r="J49" s="100">
        <v>0</v>
      </c>
      <c r="K49" s="99">
        <v>68000</v>
      </c>
    </row>
    <row r="50" spans="1:11" ht="96.75" customHeight="1">
      <c r="A50" s="1" t="s">
        <v>189</v>
      </c>
      <c r="B50" s="56" t="s">
        <v>104</v>
      </c>
      <c r="C50" s="99">
        <v>44000</v>
      </c>
      <c r="D50" s="99">
        <v>0</v>
      </c>
      <c r="E50" s="99">
        <f t="shared" si="7"/>
        <v>44000</v>
      </c>
      <c r="F50" s="99">
        <v>45000</v>
      </c>
      <c r="G50" s="99">
        <v>0</v>
      </c>
      <c r="H50" s="99">
        <v>45000</v>
      </c>
      <c r="I50" s="99">
        <v>47000</v>
      </c>
      <c r="J50" s="100">
        <v>0</v>
      </c>
      <c r="K50" s="99">
        <v>47000</v>
      </c>
    </row>
    <row r="51" spans="1:11" ht="93" customHeight="1">
      <c r="A51" s="1" t="s">
        <v>190</v>
      </c>
      <c r="B51" s="56" t="s">
        <v>104</v>
      </c>
      <c r="C51" s="99">
        <v>18000</v>
      </c>
      <c r="D51" s="99">
        <v>0</v>
      </c>
      <c r="E51" s="99">
        <f t="shared" si="7"/>
        <v>18000</v>
      </c>
      <c r="F51" s="99">
        <v>20000</v>
      </c>
      <c r="G51" s="99">
        <v>0</v>
      </c>
      <c r="H51" s="99">
        <v>20000</v>
      </c>
      <c r="I51" s="99">
        <v>21000</v>
      </c>
      <c r="J51" s="100">
        <v>0</v>
      </c>
      <c r="K51" s="99">
        <v>21000</v>
      </c>
    </row>
    <row r="52" spans="1:11" ht="97.5" customHeight="1">
      <c r="A52" s="1" t="s">
        <v>191</v>
      </c>
      <c r="B52" s="56" t="s">
        <v>104</v>
      </c>
      <c r="C52" s="99">
        <v>38000</v>
      </c>
      <c r="D52" s="99">
        <v>0</v>
      </c>
      <c r="E52" s="99">
        <f t="shared" si="7"/>
        <v>38000</v>
      </c>
      <c r="F52" s="99">
        <v>38000</v>
      </c>
      <c r="G52" s="99">
        <v>0</v>
      </c>
      <c r="H52" s="99">
        <v>38000</v>
      </c>
      <c r="I52" s="99">
        <v>39000</v>
      </c>
      <c r="J52" s="100">
        <v>0</v>
      </c>
      <c r="K52" s="99">
        <v>39000</v>
      </c>
    </row>
    <row r="53" spans="1:11" ht="75" customHeight="1">
      <c r="A53" s="1" t="s">
        <v>95</v>
      </c>
      <c r="B53" s="57" t="s">
        <v>89</v>
      </c>
      <c r="C53" s="99">
        <v>400000</v>
      </c>
      <c r="D53" s="99">
        <v>0</v>
      </c>
      <c r="E53" s="99">
        <f t="shared" si="7"/>
        <v>400000</v>
      </c>
      <c r="F53" s="99">
        <v>400000</v>
      </c>
      <c r="G53" s="99">
        <v>0</v>
      </c>
      <c r="H53" s="99">
        <v>400000</v>
      </c>
      <c r="I53" s="99">
        <v>400000</v>
      </c>
      <c r="J53" s="100">
        <v>0</v>
      </c>
      <c r="K53" s="99">
        <v>400000</v>
      </c>
    </row>
    <row r="54" spans="1:11" ht="75" customHeight="1">
      <c r="A54" s="1" t="s">
        <v>270</v>
      </c>
      <c r="B54" s="57" t="s">
        <v>269</v>
      </c>
      <c r="C54" s="99">
        <v>320000</v>
      </c>
      <c r="D54" s="99">
        <v>0</v>
      </c>
      <c r="E54" s="99">
        <f t="shared" si="7"/>
        <v>320000</v>
      </c>
      <c r="F54" s="99">
        <v>325000</v>
      </c>
      <c r="G54" s="99">
        <v>0</v>
      </c>
      <c r="H54" s="99">
        <v>325000</v>
      </c>
      <c r="I54" s="99">
        <v>330000</v>
      </c>
      <c r="J54" s="100">
        <v>0</v>
      </c>
      <c r="K54" s="99">
        <v>330000</v>
      </c>
    </row>
    <row r="55" spans="1:11" ht="75" customHeight="1">
      <c r="A55" s="1" t="s">
        <v>192</v>
      </c>
      <c r="B55" s="59" t="s">
        <v>29</v>
      </c>
      <c r="C55" s="99">
        <v>320000</v>
      </c>
      <c r="D55" s="99"/>
      <c r="E55" s="99">
        <f t="shared" si="7"/>
        <v>320000</v>
      </c>
      <c r="F55" s="99">
        <v>325000</v>
      </c>
      <c r="G55" s="99">
        <v>0</v>
      </c>
      <c r="H55" s="99">
        <v>325000</v>
      </c>
      <c r="I55" s="99">
        <v>330000</v>
      </c>
      <c r="J55" s="100">
        <v>0</v>
      </c>
      <c r="K55" s="99">
        <v>330000</v>
      </c>
    </row>
    <row r="56" spans="1:11" ht="99" customHeight="1">
      <c r="A56" s="1" t="s">
        <v>300</v>
      </c>
      <c r="B56" s="111" t="s">
        <v>301</v>
      </c>
      <c r="C56" s="99">
        <v>95148</v>
      </c>
      <c r="D56" s="99">
        <v>0</v>
      </c>
      <c r="E56" s="99">
        <f>E57</f>
        <v>95148</v>
      </c>
      <c r="F56" s="99"/>
      <c r="G56" s="99"/>
      <c r="H56" s="99"/>
      <c r="I56" s="99"/>
      <c r="J56" s="100"/>
      <c r="K56" s="99"/>
    </row>
    <row r="57" spans="1:11" ht="75" customHeight="1">
      <c r="A57" s="1" t="s">
        <v>302</v>
      </c>
      <c r="B57" s="59" t="s">
        <v>303</v>
      </c>
      <c r="C57" s="99">
        <v>95148</v>
      </c>
      <c r="D57" s="99">
        <v>0</v>
      </c>
      <c r="E57" s="99">
        <f t="shared" si="7"/>
        <v>95148</v>
      </c>
      <c r="F57" s="99"/>
      <c r="G57" s="99"/>
      <c r="H57" s="99"/>
      <c r="I57" s="99"/>
      <c r="J57" s="100"/>
      <c r="K57" s="99"/>
    </row>
    <row r="58" spans="1:11" ht="47.25" customHeight="1">
      <c r="A58" s="1" t="s">
        <v>274</v>
      </c>
      <c r="B58" s="59" t="s">
        <v>271</v>
      </c>
      <c r="C58" s="99">
        <v>88800</v>
      </c>
      <c r="D58" s="99">
        <v>0</v>
      </c>
      <c r="E58" s="99">
        <f t="shared" si="7"/>
        <v>88800</v>
      </c>
      <c r="F58" s="99">
        <v>88800</v>
      </c>
      <c r="G58" s="99">
        <v>0</v>
      </c>
      <c r="H58" s="99">
        <v>88800</v>
      </c>
      <c r="I58" s="99">
        <v>88800</v>
      </c>
      <c r="J58" s="100">
        <v>0</v>
      </c>
      <c r="K58" s="99">
        <v>88800</v>
      </c>
    </row>
    <row r="59" spans="1:11" ht="39" customHeight="1">
      <c r="A59" s="1" t="s">
        <v>92</v>
      </c>
      <c r="B59" s="19" t="s">
        <v>93</v>
      </c>
      <c r="C59" s="99">
        <v>88800</v>
      </c>
      <c r="D59" s="99">
        <v>0</v>
      </c>
      <c r="E59" s="99">
        <f t="shared" si="7"/>
        <v>88800</v>
      </c>
      <c r="F59" s="99">
        <v>88800</v>
      </c>
      <c r="G59" s="99">
        <v>0</v>
      </c>
      <c r="H59" s="99">
        <v>88800</v>
      </c>
      <c r="I59" s="99">
        <v>88800</v>
      </c>
      <c r="J59" s="100">
        <v>0</v>
      </c>
      <c r="K59" s="99">
        <v>88800</v>
      </c>
    </row>
    <row r="60" spans="1:11" ht="94.5" customHeight="1">
      <c r="A60" s="1" t="s">
        <v>275</v>
      </c>
      <c r="B60" s="56" t="s">
        <v>272</v>
      </c>
      <c r="C60" s="99">
        <v>2135</v>
      </c>
      <c r="D60" s="99">
        <v>0</v>
      </c>
      <c r="E60" s="99">
        <f t="shared" si="7"/>
        <v>2135</v>
      </c>
      <c r="F60" s="99">
        <v>2000</v>
      </c>
      <c r="G60" s="99">
        <v>0</v>
      </c>
      <c r="H60" s="99">
        <v>2000</v>
      </c>
      <c r="I60" s="99">
        <v>2000</v>
      </c>
      <c r="J60" s="100">
        <v>0</v>
      </c>
      <c r="K60" s="99">
        <v>2000</v>
      </c>
    </row>
    <row r="61" spans="1:11" ht="95.25" customHeight="1">
      <c r="A61" s="1" t="s">
        <v>30</v>
      </c>
      <c r="B61" s="59" t="s">
        <v>31</v>
      </c>
      <c r="C61" s="99">
        <v>2135</v>
      </c>
      <c r="D61" s="99">
        <v>0</v>
      </c>
      <c r="E61" s="99">
        <f t="shared" si="7"/>
        <v>2135</v>
      </c>
      <c r="F61" s="99">
        <v>2000</v>
      </c>
      <c r="G61" s="99">
        <v>0</v>
      </c>
      <c r="H61" s="99">
        <v>2000</v>
      </c>
      <c r="I61" s="99">
        <v>2000</v>
      </c>
      <c r="J61" s="100">
        <v>0</v>
      </c>
      <c r="K61" s="99">
        <v>2000</v>
      </c>
    </row>
    <row r="62" spans="1:11" ht="25.5" customHeight="1">
      <c r="A62" s="120" t="s">
        <v>103</v>
      </c>
      <c r="B62" s="121" t="s">
        <v>142</v>
      </c>
      <c r="C62" s="97">
        <f>C65+C66+C67</f>
        <v>35500</v>
      </c>
      <c r="D62" s="97">
        <f>D65+D66+D67</f>
        <v>0</v>
      </c>
      <c r="E62" s="97">
        <f>E65+E66+E67</f>
        <v>35500</v>
      </c>
      <c r="F62" s="97">
        <f>F65+F66+F67</f>
        <v>36900</v>
      </c>
      <c r="G62" s="97">
        <v>0</v>
      </c>
      <c r="H62" s="97">
        <f>H65+H66+H67</f>
        <v>36900</v>
      </c>
      <c r="I62" s="97">
        <f>I65+I66+I67</f>
        <v>38300</v>
      </c>
      <c r="J62" s="100">
        <v>0</v>
      </c>
      <c r="K62" s="97">
        <f>K65+K66+K67</f>
        <v>38300</v>
      </c>
    </row>
    <row r="63" spans="1:11" ht="15.75" customHeight="1" hidden="1">
      <c r="A63" s="120"/>
      <c r="B63" s="121"/>
      <c r="C63" s="97"/>
      <c r="D63" s="97"/>
      <c r="E63" s="97"/>
      <c r="F63" s="31"/>
      <c r="G63" s="31"/>
      <c r="H63" s="31"/>
      <c r="I63" s="31"/>
      <c r="J63" s="100"/>
      <c r="K63" s="31"/>
    </row>
    <row r="64" spans="1:11" ht="18.75" customHeight="1">
      <c r="A64" s="1" t="s">
        <v>276</v>
      </c>
      <c r="B64" s="18" t="s">
        <v>273</v>
      </c>
      <c r="C64" s="99">
        <v>35500</v>
      </c>
      <c r="D64" s="99">
        <v>0</v>
      </c>
      <c r="E64" s="99">
        <f>C64+D64</f>
        <v>35500</v>
      </c>
      <c r="F64" s="99">
        <v>36900</v>
      </c>
      <c r="G64" s="99">
        <v>0</v>
      </c>
      <c r="H64" s="99">
        <v>36900</v>
      </c>
      <c r="I64" s="99">
        <v>38300</v>
      </c>
      <c r="J64" s="100">
        <v>0</v>
      </c>
      <c r="K64" s="99">
        <v>38300</v>
      </c>
    </row>
    <row r="65" spans="1:11" ht="24" customHeight="1">
      <c r="A65" s="1" t="s">
        <v>32</v>
      </c>
      <c r="B65" s="18" t="s">
        <v>33</v>
      </c>
      <c r="C65" s="99">
        <v>12600</v>
      </c>
      <c r="D65" s="99">
        <v>0</v>
      </c>
      <c r="E65" s="99">
        <f>C65+D65</f>
        <v>12600</v>
      </c>
      <c r="F65" s="99">
        <v>13100</v>
      </c>
      <c r="G65" s="99">
        <v>0</v>
      </c>
      <c r="H65" s="99">
        <v>13100</v>
      </c>
      <c r="I65" s="99">
        <v>13600</v>
      </c>
      <c r="J65" s="100">
        <v>0</v>
      </c>
      <c r="K65" s="99">
        <v>13600</v>
      </c>
    </row>
    <row r="66" spans="1:11" ht="18.75" customHeight="1">
      <c r="A66" s="1" t="s">
        <v>34</v>
      </c>
      <c r="B66" s="18" t="s">
        <v>35</v>
      </c>
      <c r="C66" s="99">
        <v>22900</v>
      </c>
      <c r="D66" s="99">
        <v>0</v>
      </c>
      <c r="E66" s="99">
        <f>C66+D66</f>
        <v>22900</v>
      </c>
      <c r="F66" s="99">
        <v>23800</v>
      </c>
      <c r="G66" s="99">
        <v>0</v>
      </c>
      <c r="H66" s="99">
        <v>23800</v>
      </c>
      <c r="I66" s="99">
        <v>24700</v>
      </c>
      <c r="J66" s="100">
        <v>0</v>
      </c>
      <c r="K66" s="99">
        <v>24700</v>
      </c>
    </row>
    <row r="67" spans="1:11" ht="18.75" customHeight="1" hidden="1">
      <c r="A67" s="1" t="s">
        <v>116</v>
      </c>
      <c r="B67" s="18" t="s">
        <v>117</v>
      </c>
      <c r="C67" s="99"/>
      <c r="D67" s="99"/>
      <c r="E67" s="99"/>
      <c r="F67" s="99"/>
      <c r="G67" s="99"/>
      <c r="H67" s="99"/>
      <c r="I67" s="99"/>
      <c r="J67" s="100"/>
      <c r="K67" s="99"/>
    </row>
    <row r="68" spans="1:11" ht="43.5" customHeight="1">
      <c r="A68" s="2" t="s">
        <v>36</v>
      </c>
      <c r="B68" s="22" t="s">
        <v>76</v>
      </c>
      <c r="C68" s="97">
        <f>C70+C71+C72+C73+C75+C76+C77+C78+C79+C80+C81+C82+C83+C84</f>
        <v>11654584</v>
      </c>
      <c r="D68" s="97">
        <f>D70+D71+D72+D73+D75+D76+D77+D78+D79+D80+D81+D82+D83+D84</f>
        <v>0</v>
      </c>
      <c r="E68" s="97">
        <f>E70+E71+E72+E73+E75+E76+E77+E78+E79+E80+E81+E82+E83+E84</f>
        <v>11654584</v>
      </c>
      <c r="F68" s="97">
        <f>F70+F71+F72+F73+F75+F76+F77+F78+F79+F80+F81+F82+F83+F84</f>
        <v>11750332</v>
      </c>
      <c r="G68" s="97">
        <v>0</v>
      </c>
      <c r="H68" s="97">
        <f>H70+H71+H72+H73+H75+H76+H77+H78+H79+H80+H81+H82+H83+H84</f>
        <v>11750332</v>
      </c>
      <c r="I68" s="97">
        <f>I70+I71+I72+I73+I75+I76+I77+I78+I79+I80+I81+I82+I83+I84</f>
        <v>11750932</v>
      </c>
      <c r="J68" s="100">
        <v>0</v>
      </c>
      <c r="K68" s="97">
        <f>K70+K71+K72+K73+K75+K76+K77+K78+K79+K80+K81+K82+K83+K84</f>
        <v>11750932</v>
      </c>
    </row>
    <row r="69" spans="1:11" ht="34.5" customHeight="1">
      <c r="A69" s="1" t="s">
        <v>278</v>
      </c>
      <c r="B69" s="18" t="s">
        <v>277</v>
      </c>
      <c r="C69" s="99">
        <f>C70+C71+C72+C73</f>
        <v>117500</v>
      </c>
      <c r="D69" s="99">
        <f>D70+D71+D72+D73</f>
        <v>0</v>
      </c>
      <c r="E69" s="99">
        <f>E70+E71+E72+E73</f>
        <v>117500</v>
      </c>
      <c r="F69" s="99">
        <f>F70+F71+F72+F73</f>
        <v>118000</v>
      </c>
      <c r="G69" s="99">
        <v>0</v>
      </c>
      <c r="H69" s="99">
        <f>H70+H71+H72+H73</f>
        <v>118000</v>
      </c>
      <c r="I69" s="99">
        <f>I70+I71+I72+I73</f>
        <v>118500</v>
      </c>
      <c r="J69" s="100">
        <v>0</v>
      </c>
      <c r="K69" s="99">
        <f>K70+K71+K72+K73</f>
        <v>118500</v>
      </c>
    </row>
    <row r="70" spans="1:11" ht="39" customHeight="1">
      <c r="A70" s="1" t="s">
        <v>125</v>
      </c>
      <c r="B70" s="19" t="s">
        <v>291</v>
      </c>
      <c r="C70" s="99">
        <v>1500</v>
      </c>
      <c r="D70" s="99">
        <v>0</v>
      </c>
      <c r="E70" s="99">
        <f>C70+D70</f>
        <v>1500</v>
      </c>
      <c r="F70" s="99">
        <v>2000</v>
      </c>
      <c r="G70" s="99">
        <v>0</v>
      </c>
      <c r="H70" s="99">
        <v>2000</v>
      </c>
      <c r="I70" s="99">
        <v>2500</v>
      </c>
      <c r="J70" s="100">
        <v>0</v>
      </c>
      <c r="K70" s="99">
        <v>2500</v>
      </c>
    </row>
    <row r="71" spans="1:11" ht="38.25" customHeight="1">
      <c r="A71" s="1" t="s">
        <v>229</v>
      </c>
      <c r="B71" s="19" t="s">
        <v>291</v>
      </c>
      <c r="C71" s="99">
        <v>70000</v>
      </c>
      <c r="D71" s="99">
        <v>0</v>
      </c>
      <c r="E71" s="99">
        <f>C71+D71</f>
        <v>70000</v>
      </c>
      <c r="F71" s="99">
        <v>70000</v>
      </c>
      <c r="G71" s="99">
        <v>0</v>
      </c>
      <c r="H71" s="99">
        <v>70000</v>
      </c>
      <c r="I71" s="99">
        <v>70000</v>
      </c>
      <c r="J71" s="100">
        <v>0</v>
      </c>
      <c r="K71" s="99">
        <v>70000</v>
      </c>
    </row>
    <row r="72" spans="1:11" ht="36" customHeight="1">
      <c r="A72" s="1" t="s">
        <v>216</v>
      </c>
      <c r="B72" s="19" t="s">
        <v>291</v>
      </c>
      <c r="C72" s="99">
        <v>16000</v>
      </c>
      <c r="D72" s="99">
        <v>0</v>
      </c>
      <c r="E72" s="99">
        <f>C72+D72</f>
        <v>16000</v>
      </c>
      <c r="F72" s="99">
        <v>16000</v>
      </c>
      <c r="G72" s="99">
        <v>0</v>
      </c>
      <c r="H72" s="99">
        <v>16000</v>
      </c>
      <c r="I72" s="99">
        <v>16000</v>
      </c>
      <c r="J72" s="100">
        <v>0</v>
      </c>
      <c r="K72" s="99">
        <v>16000</v>
      </c>
    </row>
    <row r="73" spans="1:11" ht="35.25" customHeight="1">
      <c r="A73" s="1" t="s">
        <v>219</v>
      </c>
      <c r="B73" s="19" t="s">
        <v>291</v>
      </c>
      <c r="C73" s="99">
        <v>30000</v>
      </c>
      <c r="D73" s="99">
        <v>0</v>
      </c>
      <c r="E73" s="99">
        <f>C73+D73</f>
        <v>30000</v>
      </c>
      <c r="F73" s="99">
        <v>30000</v>
      </c>
      <c r="G73" s="99">
        <v>0</v>
      </c>
      <c r="H73" s="99">
        <v>30000</v>
      </c>
      <c r="I73" s="99">
        <v>30000</v>
      </c>
      <c r="J73" s="100">
        <v>0</v>
      </c>
      <c r="K73" s="99">
        <v>30000</v>
      </c>
    </row>
    <row r="74" spans="1:11" ht="28.5" customHeight="1">
      <c r="A74" s="1" t="s">
        <v>280</v>
      </c>
      <c r="B74" s="19" t="s">
        <v>279</v>
      </c>
      <c r="C74" s="99">
        <f>C75+C76+C77+C78+C79+C80+C81+C82+C83+C84</f>
        <v>11537084</v>
      </c>
      <c r="D74" s="99">
        <f>D75+D76+D77+D78+D79+D80+D81+D82+D83+D84</f>
        <v>0</v>
      </c>
      <c r="E74" s="99">
        <f>E75+E76+E77+E78+E79+E80+E81+E82+E83+E84</f>
        <v>11537084</v>
      </c>
      <c r="F74" s="99">
        <f>F75+F76+F77+F78+F79+F80+F81+F82+F83+F84</f>
        <v>11632332</v>
      </c>
      <c r="G74" s="99">
        <v>0</v>
      </c>
      <c r="H74" s="99">
        <f>H75+H76+H77+H78+H79+H80+H81+H82+H83+H84</f>
        <v>11632332</v>
      </c>
      <c r="I74" s="99">
        <f>I75+I76+I77+I78+I79+I80+I81+I82+I83+I84</f>
        <v>11632432</v>
      </c>
      <c r="J74" s="100">
        <v>0</v>
      </c>
      <c r="K74" s="99">
        <f>K75+K76+K77+K78+K79+K80+K81+K82+K83+K84</f>
        <v>11632432</v>
      </c>
    </row>
    <row r="75" spans="1:11" ht="42.75" customHeight="1">
      <c r="A75" s="1" t="s">
        <v>140</v>
      </c>
      <c r="B75" s="58" t="s">
        <v>292</v>
      </c>
      <c r="C75" s="99">
        <v>5500</v>
      </c>
      <c r="D75" s="99">
        <v>0</v>
      </c>
      <c r="E75" s="99">
        <f aca="true" t="shared" si="8" ref="E75:E84">C75+D75</f>
        <v>5500</v>
      </c>
      <c r="F75" s="99">
        <v>5600</v>
      </c>
      <c r="G75" s="99">
        <v>0</v>
      </c>
      <c r="H75" s="99">
        <v>5600</v>
      </c>
      <c r="I75" s="99">
        <v>5700</v>
      </c>
      <c r="J75" s="100">
        <v>0</v>
      </c>
      <c r="K75" s="99">
        <v>5700</v>
      </c>
    </row>
    <row r="76" spans="1:11" ht="40.5" customHeight="1">
      <c r="A76" s="1" t="s">
        <v>232</v>
      </c>
      <c r="B76" s="19" t="s">
        <v>293</v>
      </c>
      <c r="C76" s="99">
        <v>963200</v>
      </c>
      <c r="D76" s="99">
        <v>0</v>
      </c>
      <c r="E76" s="99">
        <f t="shared" si="8"/>
        <v>963200</v>
      </c>
      <c r="F76" s="99">
        <v>963200</v>
      </c>
      <c r="G76" s="99">
        <v>0</v>
      </c>
      <c r="H76" s="99">
        <v>963200</v>
      </c>
      <c r="I76" s="99">
        <v>963200</v>
      </c>
      <c r="J76" s="100">
        <v>0</v>
      </c>
      <c r="K76" s="99">
        <v>963200</v>
      </c>
    </row>
    <row r="77" spans="1:11" ht="35.25" customHeight="1">
      <c r="A77" s="1" t="s">
        <v>37</v>
      </c>
      <c r="B77" s="19" t="s">
        <v>293</v>
      </c>
      <c r="C77" s="99">
        <v>5571000</v>
      </c>
      <c r="D77" s="99">
        <v>0</v>
      </c>
      <c r="E77" s="99">
        <f t="shared" si="8"/>
        <v>5571000</v>
      </c>
      <c r="F77" s="99">
        <v>5571000</v>
      </c>
      <c r="G77" s="99">
        <v>0</v>
      </c>
      <c r="H77" s="99">
        <v>5571000</v>
      </c>
      <c r="I77" s="99">
        <v>5571000</v>
      </c>
      <c r="J77" s="100">
        <v>0</v>
      </c>
      <c r="K77" s="99">
        <v>5571000</v>
      </c>
    </row>
    <row r="78" spans="1:11" ht="36" customHeight="1">
      <c r="A78" s="1" t="s">
        <v>207</v>
      </c>
      <c r="B78" s="19" t="s">
        <v>293</v>
      </c>
      <c r="C78" s="99">
        <v>300000</v>
      </c>
      <c r="D78" s="99">
        <v>0</v>
      </c>
      <c r="E78" s="99">
        <f t="shared" si="8"/>
        <v>300000</v>
      </c>
      <c r="F78" s="99">
        <v>300000</v>
      </c>
      <c r="G78" s="99">
        <v>0</v>
      </c>
      <c r="H78" s="99">
        <v>300000</v>
      </c>
      <c r="I78" s="99">
        <v>300000</v>
      </c>
      <c r="J78" s="100">
        <v>0</v>
      </c>
      <c r="K78" s="99">
        <v>300000</v>
      </c>
    </row>
    <row r="79" spans="1:11" ht="36" customHeight="1">
      <c r="A79" s="1" t="s">
        <v>208</v>
      </c>
      <c r="B79" s="19" t="s">
        <v>293</v>
      </c>
      <c r="C79" s="99">
        <v>96000</v>
      </c>
      <c r="D79" s="99">
        <v>0</v>
      </c>
      <c r="E79" s="99">
        <f t="shared" si="8"/>
        <v>96000</v>
      </c>
      <c r="F79" s="99">
        <v>96000</v>
      </c>
      <c r="G79" s="99">
        <v>0</v>
      </c>
      <c r="H79" s="99">
        <v>96000</v>
      </c>
      <c r="I79" s="99">
        <v>96000</v>
      </c>
      <c r="J79" s="100">
        <v>0</v>
      </c>
      <c r="K79" s="99">
        <v>96000</v>
      </c>
    </row>
    <row r="80" spans="1:11" ht="39" customHeight="1">
      <c r="A80" s="1" t="s">
        <v>212</v>
      </c>
      <c r="B80" s="19" t="s">
        <v>293</v>
      </c>
      <c r="C80" s="99">
        <v>327600</v>
      </c>
      <c r="D80" s="99">
        <v>0</v>
      </c>
      <c r="E80" s="99">
        <f t="shared" si="8"/>
        <v>327600</v>
      </c>
      <c r="F80" s="99">
        <v>327600</v>
      </c>
      <c r="G80" s="99">
        <v>0</v>
      </c>
      <c r="H80" s="99">
        <v>327600</v>
      </c>
      <c r="I80" s="99">
        <v>327600</v>
      </c>
      <c r="J80" s="100">
        <v>0</v>
      </c>
      <c r="K80" s="99">
        <v>327600</v>
      </c>
    </row>
    <row r="81" spans="1:11" ht="35.25" customHeight="1">
      <c r="A81" s="1" t="s">
        <v>213</v>
      </c>
      <c r="B81" s="19" t="s">
        <v>293</v>
      </c>
      <c r="C81" s="99">
        <v>2520000</v>
      </c>
      <c r="D81" s="99">
        <v>0</v>
      </c>
      <c r="E81" s="99">
        <f t="shared" si="8"/>
        <v>2520000</v>
      </c>
      <c r="F81" s="99">
        <v>2520000</v>
      </c>
      <c r="G81" s="99">
        <v>0</v>
      </c>
      <c r="H81" s="99">
        <v>2520000</v>
      </c>
      <c r="I81" s="99">
        <v>2520000</v>
      </c>
      <c r="J81" s="100">
        <v>0</v>
      </c>
      <c r="K81" s="99">
        <v>2520000</v>
      </c>
    </row>
    <row r="82" spans="1:11" ht="37.5" customHeight="1">
      <c r="A82" s="1" t="s">
        <v>214</v>
      </c>
      <c r="B82" s="19" t="s">
        <v>293</v>
      </c>
      <c r="C82" s="99">
        <v>837860</v>
      </c>
      <c r="D82" s="99">
        <v>0</v>
      </c>
      <c r="E82" s="99">
        <f t="shared" si="8"/>
        <v>837860</v>
      </c>
      <c r="F82" s="99">
        <v>837860</v>
      </c>
      <c r="G82" s="99">
        <v>0</v>
      </c>
      <c r="H82" s="99">
        <v>837860</v>
      </c>
      <c r="I82" s="99">
        <v>837860</v>
      </c>
      <c r="J82" s="100"/>
      <c r="K82" s="99">
        <v>837860</v>
      </c>
    </row>
    <row r="83" spans="1:11" ht="37.5" customHeight="1">
      <c r="A83" s="1" t="s">
        <v>230</v>
      </c>
      <c r="B83" s="19" t="s">
        <v>293</v>
      </c>
      <c r="C83" s="99">
        <v>142140</v>
      </c>
      <c r="D83" s="99">
        <v>0</v>
      </c>
      <c r="E83" s="99">
        <f t="shared" si="8"/>
        <v>142140</v>
      </c>
      <c r="F83" s="99">
        <v>142140</v>
      </c>
      <c r="G83" s="99">
        <v>0</v>
      </c>
      <c r="H83" s="99">
        <v>142140</v>
      </c>
      <c r="I83" s="99">
        <v>142140</v>
      </c>
      <c r="J83" s="100">
        <v>0</v>
      </c>
      <c r="K83" s="99">
        <v>142140</v>
      </c>
    </row>
    <row r="84" spans="1:11" ht="39.75" customHeight="1">
      <c r="A84" s="1" t="s">
        <v>231</v>
      </c>
      <c r="B84" s="19" t="s">
        <v>293</v>
      </c>
      <c r="C84" s="99">
        <v>773784</v>
      </c>
      <c r="D84" s="99">
        <v>0</v>
      </c>
      <c r="E84" s="99">
        <f t="shared" si="8"/>
        <v>773784</v>
      </c>
      <c r="F84" s="99">
        <v>868932</v>
      </c>
      <c r="G84" s="99">
        <v>0</v>
      </c>
      <c r="H84" s="99">
        <v>868932</v>
      </c>
      <c r="I84" s="99">
        <v>868932</v>
      </c>
      <c r="J84" s="100">
        <v>0</v>
      </c>
      <c r="K84" s="99">
        <v>868932</v>
      </c>
    </row>
    <row r="85" spans="1:11" ht="37.5" customHeight="1">
      <c r="A85" s="2" t="s">
        <v>38</v>
      </c>
      <c r="B85" s="21" t="s">
        <v>51</v>
      </c>
      <c r="C85" s="97">
        <f aca="true" t="shared" si="9" ref="C85:K85">C87+C89+C90+C91+C92+C93</f>
        <v>20010100</v>
      </c>
      <c r="D85" s="97">
        <f t="shared" si="9"/>
        <v>0</v>
      </c>
      <c r="E85" s="97">
        <f t="shared" si="9"/>
        <v>20010100</v>
      </c>
      <c r="F85" s="97">
        <f t="shared" si="9"/>
        <v>950600</v>
      </c>
      <c r="G85" s="97">
        <f t="shared" si="9"/>
        <v>0</v>
      </c>
      <c r="H85" s="97">
        <f t="shared" si="9"/>
        <v>950600</v>
      </c>
      <c r="I85" s="97">
        <f t="shared" si="9"/>
        <v>951100</v>
      </c>
      <c r="J85" s="97">
        <f t="shared" si="9"/>
        <v>0</v>
      </c>
      <c r="K85" s="97">
        <f t="shared" si="9"/>
        <v>951100</v>
      </c>
    </row>
    <row r="86" spans="1:11" ht="94.5" customHeight="1">
      <c r="A86" s="1" t="s">
        <v>304</v>
      </c>
      <c r="B86" s="112" t="s">
        <v>281</v>
      </c>
      <c r="C86" s="99">
        <v>19850100</v>
      </c>
      <c r="D86" s="99">
        <v>0</v>
      </c>
      <c r="E86" s="99">
        <f>C86+D86</f>
        <v>19850100</v>
      </c>
      <c r="F86" s="99">
        <v>550000</v>
      </c>
      <c r="G86" s="99">
        <f>G87</f>
        <v>0</v>
      </c>
      <c r="H86" s="99">
        <f>F86+G86</f>
        <v>550000</v>
      </c>
      <c r="I86" s="99">
        <v>791100</v>
      </c>
      <c r="J86" s="100">
        <v>0</v>
      </c>
      <c r="K86" s="99">
        <f>I86+J86</f>
        <v>791100</v>
      </c>
    </row>
    <row r="87" spans="1:11" ht="99" customHeight="1">
      <c r="A87" s="1" t="s">
        <v>39</v>
      </c>
      <c r="B87" s="57" t="s">
        <v>40</v>
      </c>
      <c r="C87" s="99">
        <v>19850100</v>
      </c>
      <c r="D87" s="99">
        <v>0</v>
      </c>
      <c r="E87" s="99">
        <f>C87+D87</f>
        <v>19850100</v>
      </c>
      <c r="F87" s="99">
        <v>790600</v>
      </c>
      <c r="G87" s="99">
        <v>0</v>
      </c>
      <c r="H87" s="99">
        <f>F87+G87</f>
        <v>790600</v>
      </c>
      <c r="I87" s="99">
        <v>791100</v>
      </c>
      <c r="J87" s="100">
        <v>0</v>
      </c>
      <c r="K87" s="99">
        <f>I87+J87</f>
        <v>791100</v>
      </c>
    </row>
    <row r="88" spans="1:11" ht="47.25" customHeight="1">
      <c r="A88" s="1" t="s">
        <v>305</v>
      </c>
      <c r="B88" s="57" t="s">
        <v>282</v>
      </c>
      <c r="C88" s="99">
        <f>C89+C90+C91+C92+C93</f>
        <v>160000</v>
      </c>
      <c r="D88" s="99">
        <v>0</v>
      </c>
      <c r="E88" s="99">
        <f>E89+E90+E91+E92+E93</f>
        <v>160000</v>
      </c>
      <c r="F88" s="99">
        <f>F89+F90+F91+F92+F93</f>
        <v>160000</v>
      </c>
      <c r="G88" s="99">
        <v>0</v>
      </c>
      <c r="H88" s="99">
        <f>H89+H90+H91+H92+H93</f>
        <v>160000</v>
      </c>
      <c r="I88" s="99">
        <f>I89+I90+I91+I92+I93</f>
        <v>160000</v>
      </c>
      <c r="J88" s="100">
        <v>0</v>
      </c>
      <c r="K88" s="99">
        <f>K89+K90+K91+K92+K93</f>
        <v>160000</v>
      </c>
    </row>
    <row r="89" spans="1:11" ht="74.25" customHeight="1">
      <c r="A89" s="1" t="s">
        <v>193</v>
      </c>
      <c r="B89" s="58" t="s">
        <v>105</v>
      </c>
      <c r="C89" s="103">
        <v>25000</v>
      </c>
      <c r="D89" s="103">
        <v>0</v>
      </c>
      <c r="E89" s="99">
        <f>C89+D89</f>
        <v>25000</v>
      </c>
      <c r="F89" s="103">
        <v>25000</v>
      </c>
      <c r="G89" s="103">
        <v>0</v>
      </c>
      <c r="H89" s="103">
        <v>25000</v>
      </c>
      <c r="I89" s="103">
        <v>25000</v>
      </c>
      <c r="J89" s="100">
        <v>0</v>
      </c>
      <c r="K89" s="103">
        <v>25000</v>
      </c>
    </row>
    <row r="90" spans="1:11" ht="75" customHeight="1">
      <c r="A90" s="1" t="s">
        <v>194</v>
      </c>
      <c r="B90" s="58" t="s">
        <v>105</v>
      </c>
      <c r="C90" s="104">
        <v>40000</v>
      </c>
      <c r="D90" s="104">
        <v>0</v>
      </c>
      <c r="E90" s="99">
        <f>C90+D90</f>
        <v>40000</v>
      </c>
      <c r="F90" s="99">
        <v>40000</v>
      </c>
      <c r="G90" s="99">
        <v>0</v>
      </c>
      <c r="H90" s="99">
        <v>40000</v>
      </c>
      <c r="I90" s="99">
        <v>40000</v>
      </c>
      <c r="J90" s="100">
        <v>0</v>
      </c>
      <c r="K90" s="99">
        <v>40000</v>
      </c>
    </row>
    <row r="91" spans="1:11" ht="75" customHeight="1">
      <c r="A91" s="1" t="s">
        <v>195</v>
      </c>
      <c r="B91" s="58" t="s">
        <v>105</v>
      </c>
      <c r="C91" s="104">
        <v>40000</v>
      </c>
      <c r="D91" s="104">
        <v>0</v>
      </c>
      <c r="E91" s="99">
        <f>C91+D91</f>
        <v>40000</v>
      </c>
      <c r="F91" s="99">
        <v>40000</v>
      </c>
      <c r="G91" s="99">
        <v>0</v>
      </c>
      <c r="H91" s="99">
        <v>40000</v>
      </c>
      <c r="I91" s="99">
        <v>40000</v>
      </c>
      <c r="J91" s="100">
        <v>0</v>
      </c>
      <c r="K91" s="99">
        <v>40000</v>
      </c>
    </row>
    <row r="92" spans="1:11" ht="72.75" customHeight="1">
      <c r="A92" s="1" t="s">
        <v>196</v>
      </c>
      <c r="B92" s="58" t="s">
        <v>105</v>
      </c>
      <c r="C92" s="104">
        <v>45000</v>
      </c>
      <c r="D92" s="104">
        <v>0</v>
      </c>
      <c r="E92" s="99">
        <f>C92+D92</f>
        <v>45000</v>
      </c>
      <c r="F92" s="99">
        <v>45000</v>
      </c>
      <c r="G92" s="99">
        <v>0</v>
      </c>
      <c r="H92" s="99">
        <v>45000</v>
      </c>
      <c r="I92" s="99">
        <v>45000</v>
      </c>
      <c r="J92" s="100">
        <v>0</v>
      </c>
      <c r="K92" s="99">
        <v>45000</v>
      </c>
    </row>
    <row r="93" spans="1:11" ht="37.5" customHeight="1">
      <c r="A93" s="1" t="s">
        <v>97</v>
      </c>
      <c r="B93" s="113" t="s">
        <v>91</v>
      </c>
      <c r="C93" s="99">
        <v>10000</v>
      </c>
      <c r="D93" s="99">
        <v>0</v>
      </c>
      <c r="E93" s="99">
        <f>C93+D93</f>
        <v>10000</v>
      </c>
      <c r="F93" s="99">
        <v>10000</v>
      </c>
      <c r="G93" s="99">
        <v>0</v>
      </c>
      <c r="H93" s="99">
        <v>10000</v>
      </c>
      <c r="I93" s="99">
        <v>10000</v>
      </c>
      <c r="J93" s="100">
        <v>0</v>
      </c>
      <c r="K93" s="99">
        <v>10000</v>
      </c>
    </row>
    <row r="94" spans="1:11" ht="21" customHeight="1" hidden="1">
      <c r="A94" s="2" t="s">
        <v>41</v>
      </c>
      <c r="B94" s="22" t="s">
        <v>42</v>
      </c>
      <c r="C94" s="97">
        <f aca="true" t="shared" si="10" ref="C94:K94">C95+C102++C104+C105</f>
        <v>0</v>
      </c>
      <c r="D94" s="97">
        <f t="shared" si="10"/>
        <v>0</v>
      </c>
      <c r="E94" s="97">
        <f t="shared" si="10"/>
        <v>0</v>
      </c>
      <c r="F94" s="97">
        <f t="shared" si="10"/>
        <v>0</v>
      </c>
      <c r="G94" s="97">
        <f t="shared" si="10"/>
        <v>0</v>
      </c>
      <c r="H94" s="97">
        <f t="shared" si="10"/>
        <v>0</v>
      </c>
      <c r="I94" s="97">
        <f t="shared" si="10"/>
        <v>0</v>
      </c>
      <c r="J94" s="97">
        <f t="shared" si="10"/>
        <v>0</v>
      </c>
      <c r="K94" s="97">
        <f t="shared" si="10"/>
        <v>0</v>
      </c>
    </row>
    <row r="95" spans="1:11" ht="37.5" customHeight="1" hidden="1">
      <c r="A95" s="1" t="s">
        <v>306</v>
      </c>
      <c r="B95" s="59" t="s">
        <v>284</v>
      </c>
      <c r="C95" s="105">
        <f aca="true" t="shared" si="11" ref="C95:J95">C98+C99+C100+C101</f>
        <v>0</v>
      </c>
      <c r="D95" s="105">
        <f t="shared" si="11"/>
        <v>0</v>
      </c>
      <c r="E95" s="105">
        <f t="shared" si="11"/>
        <v>0</v>
      </c>
      <c r="F95" s="105">
        <f t="shared" si="11"/>
        <v>0</v>
      </c>
      <c r="G95" s="105">
        <f t="shared" si="11"/>
        <v>0</v>
      </c>
      <c r="H95" s="105">
        <f t="shared" si="11"/>
        <v>0</v>
      </c>
      <c r="I95" s="105">
        <f t="shared" si="11"/>
        <v>0</v>
      </c>
      <c r="J95" s="105">
        <f t="shared" si="11"/>
        <v>0</v>
      </c>
      <c r="K95" s="105">
        <f>I95+J95</f>
        <v>0</v>
      </c>
    </row>
    <row r="96" spans="1:11" ht="21.75" customHeight="1" hidden="1">
      <c r="A96" s="1" t="s">
        <v>79</v>
      </c>
      <c r="B96" s="21" t="s">
        <v>78</v>
      </c>
      <c r="C96" s="97">
        <v>0</v>
      </c>
      <c r="D96" s="97"/>
      <c r="E96" s="97">
        <v>0</v>
      </c>
      <c r="F96" s="105">
        <v>0</v>
      </c>
      <c r="G96" s="105"/>
      <c r="H96" s="105">
        <v>0</v>
      </c>
      <c r="I96" s="105">
        <v>0</v>
      </c>
      <c r="J96" s="100"/>
      <c r="K96" s="105">
        <v>0</v>
      </c>
    </row>
    <row r="97" spans="1:11" ht="26.25" customHeight="1" hidden="1">
      <c r="A97" s="1" t="s">
        <v>80</v>
      </c>
      <c r="B97" s="23" t="s">
        <v>77</v>
      </c>
      <c r="C97" s="99">
        <v>0</v>
      </c>
      <c r="D97" s="99"/>
      <c r="E97" s="99">
        <v>0</v>
      </c>
      <c r="F97" s="105">
        <v>0</v>
      </c>
      <c r="G97" s="105"/>
      <c r="H97" s="105">
        <v>0</v>
      </c>
      <c r="I97" s="105">
        <v>0</v>
      </c>
      <c r="J97" s="100"/>
      <c r="K97" s="105">
        <v>0</v>
      </c>
    </row>
    <row r="98" spans="1:11" ht="92.25" customHeight="1" hidden="1">
      <c r="A98" s="1" t="s">
        <v>307</v>
      </c>
      <c r="B98" s="67" t="s">
        <v>197</v>
      </c>
      <c r="C98" s="99">
        <v>0</v>
      </c>
      <c r="D98" s="99">
        <v>0</v>
      </c>
      <c r="E98" s="99">
        <f aca="true" t="shared" si="12" ref="E98:E104">C98+D98</f>
        <v>0</v>
      </c>
      <c r="F98" s="99"/>
      <c r="G98" s="99"/>
      <c r="H98" s="99">
        <f aca="true" t="shared" si="13" ref="H98:H105">F98+G98</f>
        <v>0</v>
      </c>
      <c r="I98" s="99"/>
      <c r="J98" s="100"/>
      <c r="K98" s="105">
        <f aca="true" t="shared" si="14" ref="K98:K105">I98+J98</f>
        <v>0</v>
      </c>
    </row>
    <row r="99" spans="1:11" ht="2.25" customHeight="1" hidden="1">
      <c r="A99" s="1" t="s">
        <v>308</v>
      </c>
      <c r="B99" s="67" t="s">
        <v>198</v>
      </c>
      <c r="C99" s="99">
        <v>0</v>
      </c>
      <c r="D99" s="99">
        <v>0</v>
      </c>
      <c r="E99" s="99">
        <f t="shared" si="12"/>
        <v>0</v>
      </c>
      <c r="F99" s="99"/>
      <c r="G99" s="99"/>
      <c r="H99" s="99">
        <f t="shared" si="13"/>
        <v>0</v>
      </c>
      <c r="I99" s="99"/>
      <c r="J99" s="100"/>
      <c r="K99" s="105">
        <f t="shared" si="14"/>
        <v>0</v>
      </c>
    </row>
    <row r="100" spans="1:11" ht="98.25" customHeight="1" hidden="1">
      <c r="A100" s="1" t="s">
        <v>309</v>
      </c>
      <c r="B100" s="67" t="s">
        <v>199</v>
      </c>
      <c r="C100" s="99">
        <v>0</v>
      </c>
      <c r="D100" s="99">
        <v>0</v>
      </c>
      <c r="E100" s="99">
        <f t="shared" si="12"/>
        <v>0</v>
      </c>
      <c r="F100" s="99"/>
      <c r="G100" s="99"/>
      <c r="H100" s="99">
        <f t="shared" si="13"/>
        <v>0</v>
      </c>
      <c r="I100" s="99"/>
      <c r="J100" s="100"/>
      <c r="K100" s="105">
        <f t="shared" si="14"/>
        <v>0</v>
      </c>
    </row>
    <row r="101" spans="1:11" ht="97.5" customHeight="1" hidden="1">
      <c r="A101" s="1" t="s">
        <v>310</v>
      </c>
      <c r="B101" s="67" t="s">
        <v>200</v>
      </c>
      <c r="C101" s="99">
        <v>0</v>
      </c>
      <c r="D101" s="99">
        <v>0</v>
      </c>
      <c r="E101" s="99">
        <f t="shared" si="12"/>
        <v>0</v>
      </c>
      <c r="F101" s="99"/>
      <c r="G101" s="99"/>
      <c r="H101" s="99">
        <f t="shared" si="13"/>
        <v>0</v>
      </c>
      <c r="I101" s="99"/>
      <c r="J101" s="100"/>
      <c r="K101" s="105">
        <f t="shared" si="14"/>
        <v>0</v>
      </c>
    </row>
    <row r="102" spans="1:11" ht="109.5" customHeight="1" hidden="1">
      <c r="A102" s="1" t="s">
        <v>311</v>
      </c>
      <c r="B102" s="86" t="s">
        <v>283</v>
      </c>
      <c r="C102" s="105">
        <v>0</v>
      </c>
      <c r="D102" s="105">
        <v>0</v>
      </c>
      <c r="E102" s="99">
        <f t="shared" si="12"/>
        <v>0</v>
      </c>
      <c r="F102" s="105"/>
      <c r="G102" s="105"/>
      <c r="H102" s="99">
        <f t="shared" si="13"/>
        <v>0</v>
      </c>
      <c r="I102" s="105"/>
      <c r="J102" s="100"/>
      <c r="K102" s="105">
        <f t="shared" si="14"/>
        <v>0</v>
      </c>
    </row>
    <row r="103" spans="1:11" ht="81" customHeight="1" hidden="1">
      <c r="A103" s="1" t="s">
        <v>99</v>
      </c>
      <c r="B103" s="59" t="s">
        <v>121</v>
      </c>
      <c r="C103" s="105">
        <v>0</v>
      </c>
      <c r="D103" s="105">
        <v>0</v>
      </c>
      <c r="E103" s="99">
        <f t="shared" si="12"/>
        <v>0</v>
      </c>
      <c r="F103" s="105"/>
      <c r="G103" s="105"/>
      <c r="H103" s="99">
        <f t="shared" si="13"/>
        <v>0</v>
      </c>
      <c r="I103" s="105"/>
      <c r="J103" s="100"/>
      <c r="K103" s="105">
        <f t="shared" si="14"/>
        <v>0</v>
      </c>
    </row>
    <row r="104" spans="1:11" ht="57.75" customHeight="1" hidden="1">
      <c r="A104" s="1" t="s">
        <v>94</v>
      </c>
      <c r="B104" s="60" t="s">
        <v>120</v>
      </c>
      <c r="C104" s="105">
        <v>0</v>
      </c>
      <c r="D104" s="105">
        <v>0</v>
      </c>
      <c r="E104" s="99">
        <f t="shared" si="12"/>
        <v>0</v>
      </c>
      <c r="F104" s="105"/>
      <c r="G104" s="105"/>
      <c r="H104" s="99">
        <f t="shared" si="13"/>
        <v>0</v>
      </c>
      <c r="I104" s="105"/>
      <c r="J104" s="100"/>
      <c r="K104" s="105">
        <f t="shared" si="14"/>
        <v>0</v>
      </c>
    </row>
    <row r="105" spans="1:11" s="17" customFormat="1" ht="39.75" customHeight="1" hidden="1">
      <c r="A105" s="33" t="s">
        <v>100</v>
      </c>
      <c r="B105" s="38" t="s">
        <v>90</v>
      </c>
      <c r="C105" s="105">
        <v>0</v>
      </c>
      <c r="D105" s="105">
        <v>0</v>
      </c>
      <c r="E105" s="105">
        <v>0</v>
      </c>
      <c r="F105" s="105"/>
      <c r="G105" s="105"/>
      <c r="H105" s="99">
        <f t="shared" si="13"/>
        <v>0</v>
      </c>
      <c r="I105" s="105"/>
      <c r="J105" s="98"/>
      <c r="K105" s="105">
        <f t="shared" si="14"/>
        <v>0</v>
      </c>
    </row>
    <row r="106" spans="1:11" ht="37.5" customHeight="1" hidden="1">
      <c r="A106" s="1" t="s">
        <v>101</v>
      </c>
      <c r="B106" s="20" t="s">
        <v>90</v>
      </c>
      <c r="C106" s="105">
        <v>0</v>
      </c>
      <c r="D106" s="105"/>
      <c r="E106" s="105">
        <v>0</v>
      </c>
      <c r="F106" s="105"/>
      <c r="G106" s="105"/>
      <c r="H106" s="105">
        <v>0</v>
      </c>
      <c r="I106" s="105"/>
      <c r="J106" s="100"/>
      <c r="K106" s="105">
        <v>0</v>
      </c>
    </row>
    <row r="107" spans="1:11" ht="42.75" customHeight="1" hidden="1">
      <c r="A107" s="1" t="s">
        <v>102</v>
      </c>
      <c r="B107" s="20" t="s">
        <v>90</v>
      </c>
      <c r="C107" s="105">
        <v>0</v>
      </c>
      <c r="D107" s="105">
        <v>0</v>
      </c>
      <c r="E107" s="99">
        <f>C107+D107</f>
        <v>0</v>
      </c>
      <c r="F107" s="105"/>
      <c r="G107" s="105"/>
      <c r="H107" s="99">
        <f>F107+G107</f>
        <v>0</v>
      </c>
      <c r="I107" s="105"/>
      <c r="J107" s="100"/>
      <c r="K107" s="105">
        <f>I107+J107</f>
        <v>0</v>
      </c>
    </row>
    <row r="108" spans="1:11" ht="25.5" customHeight="1">
      <c r="A108" s="2" t="s">
        <v>43</v>
      </c>
      <c r="B108" s="21" t="s">
        <v>44</v>
      </c>
      <c r="C108" s="106">
        <f>C109+C138+C140</f>
        <v>177181053.19</v>
      </c>
      <c r="D108" s="106">
        <f>D109+D138+D140</f>
        <v>19545054.83</v>
      </c>
      <c r="E108" s="106">
        <f>E109+E138+E140</f>
        <v>196726108.01999998</v>
      </c>
      <c r="F108" s="106">
        <f>F109</f>
        <v>137360027.68</v>
      </c>
      <c r="G108" s="106">
        <f>G109+G140</f>
        <v>610500</v>
      </c>
      <c r="H108" s="106">
        <f>H109</f>
        <v>137970527.68</v>
      </c>
      <c r="I108" s="106">
        <f>I109</f>
        <v>191217080.35</v>
      </c>
      <c r="J108" s="106">
        <f>J109+J140</f>
        <v>2134400</v>
      </c>
      <c r="K108" s="106">
        <f>K109</f>
        <v>193351480.35</v>
      </c>
    </row>
    <row r="109" spans="1:11" ht="39.75" customHeight="1">
      <c r="A109" s="2" t="s">
        <v>45</v>
      </c>
      <c r="B109" s="22" t="s">
        <v>46</v>
      </c>
      <c r="C109" s="99">
        <f>C110+C113+C127+C136</f>
        <v>177181001.52</v>
      </c>
      <c r="D109" s="104">
        <f>D110+D113+D127+D136</f>
        <v>19545054.83</v>
      </c>
      <c r="E109" s="99">
        <f>E110+E113+E127+E136</f>
        <v>196726056.35</v>
      </c>
      <c r="F109" s="99">
        <f>F111+F113+F127+F136</f>
        <v>137360027.68</v>
      </c>
      <c r="G109" s="99">
        <f>G113+G127+G136+G110</f>
        <v>610500</v>
      </c>
      <c r="H109" s="99">
        <f>H111+H113+H127+H136</f>
        <v>137970527.68</v>
      </c>
      <c r="I109" s="99">
        <f>I111+I113+I127+I136</f>
        <v>191217080.35</v>
      </c>
      <c r="J109" s="99">
        <f>J113+J127+J136+J110</f>
        <v>2134400</v>
      </c>
      <c r="K109" s="99">
        <f>K111+K113+K127+K136</f>
        <v>193351480.35</v>
      </c>
    </row>
    <row r="110" spans="1:11" ht="34.5" customHeight="1">
      <c r="A110" s="114" t="s">
        <v>312</v>
      </c>
      <c r="B110" s="115" t="s">
        <v>151</v>
      </c>
      <c r="C110" s="97">
        <f aca="true" t="shared" si="15" ref="C110:K110">C111+C112</f>
        <v>75659230</v>
      </c>
      <c r="D110" s="97">
        <f t="shared" si="15"/>
        <v>0</v>
      </c>
      <c r="E110" s="97">
        <f t="shared" si="15"/>
        <v>75659230</v>
      </c>
      <c r="F110" s="97">
        <f t="shared" si="15"/>
        <v>50672400</v>
      </c>
      <c r="G110" s="97">
        <f t="shared" si="15"/>
        <v>430500</v>
      </c>
      <c r="H110" s="97">
        <f t="shared" si="15"/>
        <v>51102900</v>
      </c>
      <c r="I110" s="97">
        <f t="shared" si="15"/>
        <v>50672400</v>
      </c>
      <c r="J110" s="97">
        <f t="shared" si="15"/>
        <v>1954400</v>
      </c>
      <c r="K110" s="97">
        <f t="shared" si="15"/>
        <v>52626800</v>
      </c>
    </row>
    <row r="111" spans="1:11" ht="38.25" customHeight="1">
      <c r="A111" s="1" t="s">
        <v>155</v>
      </c>
      <c r="B111" s="19" t="s">
        <v>47</v>
      </c>
      <c r="C111" s="99">
        <v>66431600</v>
      </c>
      <c r="D111" s="99">
        <v>0</v>
      </c>
      <c r="E111" s="99">
        <f>C111+D111</f>
        <v>66431600</v>
      </c>
      <c r="F111" s="99">
        <v>50672400</v>
      </c>
      <c r="G111" s="99">
        <v>430500</v>
      </c>
      <c r="H111" s="99">
        <f>F111+G111</f>
        <v>51102900</v>
      </c>
      <c r="I111" s="99">
        <v>50672400</v>
      </c>
      <c r="J111" s="100">
        <v>1954400</v>
      </c>
      <c r="K111" s="99">
        <f>I111+J111</f>
        <v>52626800</v>
      </c>
    </row>
    <row r="112" spans="1:11" ht="37.5" customHeight="1">
      <c r="A112" s="1" t="s">
        <v>201</v>
      </c>
      <c r="B112" s="19" t="s">
        <v>202</v>
      </c>
      <c r="C112" s="99">
        <v>9227630</v>
      </c>
      <c r="D112" s="99">
        <v>0</v>
      </c>
      <c r="E112" s="99">
        <f>C112+D112</f>
        <v>9227630</v>
      </c>
      <c r="F112" s="99">
        <v>0</v>
      </c>
      <c r="G112" s="99">
        <v>0</v>
      </c>
      <c r="H112" s="99">
        <v>0</v>
      </c>
      <c r="I112" s="99">
        <v>0</v>
      </c>
      <c r="J112" s="100">
        <v>0</v>
      </c>
      <c r="K112" s="99">
        <v>0</v>
      </c>
    </row>
    <row r="113" spans="1:11" ht="42.75" customHeight="1">
      <c r="A113" s="2" t="s">
        <v>156</v>
      </c>
      <c r="B113" s="24" t="s">
        <v>75</v>
      </c>
      <c r="C113" s="97">
        <f>C118+C121+C125</f>
        <v>18130778.310000002</v>
      </c>
      <c r="D113" s="97">
        <f>D126+D117+D121+D123</f>
        <v>19545054.83</v>
      </c>
      <c r="E113" s="97">
        <f>E118+E121+E125+E123</f>
        <v>37675833.14</v>
      </c>
      <c r="F113" s="97">
        <f>F126+F119</f>
        <v>2584877.33</v>
      </c>
      <c r="G113" s="97">
        <f>G117+G125+G119</f>
        <v>0</v>
      </c>
      <c r="H113" s="97">
        <f>H126+H119</f>
        <v>2584877.33</v>
      </c>
      <c r="I113" s="98">
        <f>I114+I125</f>
        <v>56404694</v>
      </c>
      <c r="J113" s="98">
        <f>J114+J125</f>
        <v>0</v>
      </c>
      <c r="K113" s="98">
        <f>K114+K125</f>
        <v>56404694</v>
      </c>
    </row>
    <row r="114" spans="1:11" ht="42.75" customHeight="1">
      <c r="A114" s="1" t="s">
        <v>313</v>
      </c>
      <c r="B114" s="56" t="s">
        <v>314</v>
      </c>
      <c r="C114" s="97">
        <v>0</v>
      </c>
      <c r="D114" s="97">
        <v>0</v>
      </c>
      <c r="E114" s="97">
        <v>0</v>
      </c>
      <c r="F114" s="97">
        <v>0</v>
      </c>
      <c r="G114" s="97">
        <v>0</v>
      </c>
      <c r="H114" s="97">
        <v>0</v>
      </c>
      <c r="I114" s="97">
        <f>I115+I116</f>
        <v>56074364</v>
      </c>
      <c r="J114" s="97">
        <f>J115+J116</f>
        <v>0</v>
      </c>
      <c r="K114" s="97">
        <f>K115+K116</f>
        <v>56074364</v>
      </c>
    </row>
    <row r="115" spans="1:11" ht="112.5" customHeight="1">
      <c r="A115" s="1" t="s">
        <v>315</v>
      </c>
      <c r="B115" s="86" t="s">
        <v>316</v>
      </c>
      <c r="C115" s="97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55513580.04</v>
      </c>
      <c r="J115" s="100">
        <v>0</v>
      </c>
      <c r="K115" s="99">
        <f>I115+J115</f>
        <v>55513580.04</v>
      </c>
    </row>
    <row r="116" spans="1:11" ht="100.5" customHeight="1">
      <c r="A116" s="1" t="s">
        <v>317</v>
      </c>
      <c r="B116" s="86" t="s">
        <v>318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560783.96</v>
      </c>
      <c r="J116" s="100">
        <v>0</v>
      </c>
      <c r="K116" s="99">
        <f>I116+J116</f>
        <v>560783.96</v>
      </c>
    </row>
    <row r="117" spans="1:11" ht="58.5" customHeight="1">
      <c r="A117" s="1" t="s">
        <v>319</v>
      </c>
      <c r="B117" s="19" t="s">
        <v>320</v>
      </c>
      <c r="C117" s="97">
        <v>0</v>
      </c>
      <c r="D117" s="99">
        <f>D118</f>
        <v>0</v>
      </c>
      <c r="E117" s="99">
        <f>C117+D117</f>
        <v>0</v>
      </c>
      <c r="F117" s="97">
        <v>0</v>
      </c>
      <c r="G117" s="97">
        <v>0</v>
      </c>
      <c r="H117" s="97">
        <v>0</v>
      </c>
      <c r="I117" s="97">
        <v>0</v>
      </c>
      <c r="J117" s="100">
        <v>0</v>
      </c>
      <c r="K117" s="97">
        <v>0</v>
      </c>
    </row>
    <row r="118" spans="1:11" ht="63.75" customHeight="1">
      <c r="A118" s="1" t="s">
        <v>321</v>
      </c>
      <c r="B118" s="19" t="s">
        <v>322</v>
      </c>
      <c r="C118" s="99">
        <v>1117058.69</v>
      </c>
      <c r="D118" s="99">
        <v>0</v>
      </c>
      <c r="E118" s="99">
        <f>C118+D118</f>
        <v>1117058.69</v>
      </c>
      <c r="F118" s="97">
        <v>0</v>
      </c>
      <c r="G118" s="97">
        <v>0</v>
      </c>
      <c r="H118" s="97">
        <v>0</v>
      </c>
      <c r="I118" s="97">
        <v>0</v>
      </c>
      <c r="J118" s="100">
        <v>0</v>
      </c>
      <c r="K118" s="97">
        <v>0</v>
      </c>
    </row>
    <row r="119" spans="1:11" ht="60" customHeight="1">
      <c r="A119" s="1" t="s">
        <v>323</v>
      </c>
      <c r="B119" s="19" t="s">
        <v>324</v>
      </c>
      <c r="C119" s="97">
        <v>0</v>
      </c>
      <c r="D119" s="99">
        <v>0</v>
      </c>
      <c r="E119" s="99">
        <v>0</v>
      </c>
      <c r="F119" s="97">
        <f>F120</f>
        <v>2254547.33</v>
      </c>
      <c r="G119" s="97">
        <f>G120</f>
        <v>0</v>
      </c>
      <c r="H119" s="97">
        <f>H120</f>
        <v>2254547.33</v>
      </c>
      <c r="I119" s="97"/>
      <c r="J119" s="100"/>
      <c r="K119" s="97"/>
    </row>
    <row r="120" spans="1:11" ht="60.75" customHeight="1">
      <c r="A120" s="1" t="s">
        <v>325</v>
      </c>
      <c r="B120" s="19" t="s">
        <v>326</v>
      </c>
      <c r="C120" s="97">
        <v>0</v>
      </c>
      <c r="D120" s="99">
        <v>0</v>
      </c>
      <c r="E120" s="99">
        <v>0</v>
      </c>
      <c r="F120" s="99">
        <v>2254547.33</v>
      </c>
      <c r="G120" s="99">
        <v>0</v>
      </c>
      <c r="H120" s="99">
        <f>F120+G120</f>
        <v>2254547.33</v>
      </c>
      <c r="I120" s="97"/>
      <c r="J120" s="100"/>
      <c r="K120" s="97"/>
    </row>
    <row r="121" spans="1:11" ht="27" customHeight="1">
      <c r="A121" s="1" t="s">
        <v>327</v>
      </c>
      <c r="B121" s="19" t="s">
        <v>328</v>
      </c>
      <c r="C121" s="97">
        <f>C122</f>
        <v>4507574.45</v>
      </c>
      <c r="D121" s="99">
        <f>D122</f>
        <v>0</v>
      </c>
      <c r="E121" s="97">
        <f>E122</f>
        <v>4507574.45</v>
      </c>
      <c r="F121" s="97">
        <v>0</v>
      </c>
      <c r="G121" s="97">
        <v>0</v>
      </c>
      <c r="H121" s="97">
        <v>0</v>
      </c>
      <c r="I121" s="97"/>
      <c r="J121" s="100"/>
      <c r="K121" s="97"/>
    </row>
    <row r="122" spans="1:11" ht="42.75" customHeight="1">
      <c r="A122" s="1" t="s">
        <v>167</v>
      </c>
      <c r="B122" s="19" t="s">
        <v>109</v>
      </c>
      <c r="C122" s="99">
        <v>4507574.45</v>
      </c>
      <c r="D122" s="99">
        <v>0</v>
      </c>
      <c r="E122" s="99">
        <f>C122+D122</f>
        <v>4507574.45</v>
      </c>
      <c r="F122" s="97">
        <v>0</v>
      </c>
      <c r="G122" s="97">
        <v>0</v>
      </c>
      <c r="H122" s="97">
        <v>0</v>
      </c>
      <c r="I122" s="97"/>
      <c r="J122" s="100"/>
      <c r="K122" s="97"/>
    </row>
    <row r="123" spans="1:11" ht="60" customHeight="1">
      <c r="A123" s="1" t="s">
        <v>346</v>
      </c>
      <c r="B123" s="19" t="s">
        <v>347</v>
      </c>
      <c r="C123" s="97">
        <f>C124</f>
        <v>0</v>
      </c>
      <c r="D123" s="97">
        <f>D124</f>
        <v>19545054.83</v>
      </c>
      <c r="E123" s="97">
        <f>E124</f>
        <v>19545054.83</v>
      </c>
      <c r="F123" s="97"/>
      <c r="G123" s="97"/>
      <c r="H123" s="97"/>
      <c r="I123" s="97"/>
      <c r="J123" s="100"/>
      <c r="K123" s="97"/>
    </row>
    <row r="124" spans="1:11" ht="72.75" customHeight="1">
      <c r="A124" s="1" t="s">
        <v>348</v>
      </c>
      <c r="B124" s="19" t="s">
        <v>349</v>
      </c>
      <c r="C124" s="99">
        <v>0</v>
      </c>
      <c r="D124" s="99">
        <v>19545054.83</v>
      </c>
      <c r="E124" s="99">
        <v>19545054.83</v>
      </c>
      <c r="F124" s="97"/>
      <c r="G124" s="97"/>
      <c r="H124" s="97"/>
      <c r="I124" s="97"/>
      <c r="J124" s="100"/>
      <c r="K124" s="97"/>
    </row>
    <row r="125" spans="1:11" ht="22.5" customHeight="1">
      <c r="A125" s="1" t="s">
        <v>329</v>
      </c>
      <c r="B125" s="19" t="s">
        <v>285</v>
      </c>
      <c r="C125" s="97">
        <f>C126</f>
        <v>12506145.17</v>
      </c>
      <c r="D125" s="97">
        <f>D126</f>
        <v>0</v>
      </c>
      <c r="E125" s="97">
        <f>C125+D125</f>
        <v>12506145.17</v>
      </c>
      <c r="F125" s="99">
        <f>F126</f>
        <v>330330</v>
      </c>
      <c r="G125" s="99">
        <f>G126</f>
        <v>0</v>
      </c>
      <c r="H125" s="99">
        <f>H126</f>
        <v>330330</v>
      </c>
      <c r="I125" s="99">
        <v>330330</v>
      </c>
      <c r="J125" s="100">
        <f>J126</f>
        <v>0</v>
      </c>
      <c r="K125" s="99">
        <v>330330</v>
      </c>
    </row>
    <row r="126" spans="1:11" ht="33" customHeight="1">
      <c r="A126" s="1" t="s">
        <v>157</v>
      </c>
      <c r="B126" s="19" t="s">
        <v>74</v>
      </c>
      <c r="C126" s="99">
        <v>12506145.17</v>
      </c>
      <c r="D126" s="99">
        <v>0</v>
      </c>
      <c r="E126" s="99">
        <f>C126+D126</f>
        <v>12506145.17</v>
      </c>
      <c r="F126" s="99">
        <v>330330</v>
      </c>
      <c r="G126" s="99">
        <v>0</v>
      </c>
      <c r="H126" s="99">
        <f>F126+G126</f>
        <v>330330</v>
      </c>
      <c r="I126" s="99">
        <v>330330</v>
      </c>
      <c r="J126" s="100">
        <v>0</v>
      </c>
      <c r="K126" s="99">
        <f>I126+J126</f>
        <v>330330</v>
      </c>
    </row>
    <row r="127" spans="1:11" ht="29.25" customHeight="1">
      <c r="A127" s="2" t="s">
        <v>158</v>
      </c>
      <c r="B127" s="39" t="s">
        <v>122</v>
      </c>
      <c r="C127" s="97">
        <f>C129+C131+C133+C135</f>
        <v>58764412.46</v>
      </c>
      <c r="D127" s="97">
        <f>D129+D131+D133+D135</f>
        <v>0</v>
      </c>
      <c r="E127" s="97">
        <f>E129+E131+E133+E135</f>
        <v>58764412.46</v>
      </c>
      <c r="F127" s="97">
        <f>F129+F131+F133+F135</f>
        <v>60385769.35</v>
      </c>
      <c r="G127" s="97">
        <f>G128+G130+G132</f>
        <v>0</v>
      </c>
      <c r="H127" s="97">
        <f>H129+H131+H133+H135</f>
        <v>60385769.35</v>
      </c>
      <c r="I127" s="97">
        <f>I129+I131+I133+I135</f>
        <v>60425005.35</v>
      </c>
      <c r="J127" s="97">
        <f>J128+J130+J132</f>
        <v>0</v>
      </c>
      <c r="K127" s="97">
        <f>K129+K131+K133+K135</f>
        <v>60425005.35</v>
      </c>
    </row>
    <row r="128" spans="1:11" ht="44.25" customHeight="1">
      <c r="A128" s="1" t="s">
        <v>330</v>
      </c>
      <c r="B128" s="87" t="s">
        <v>286</v>
      </c>
      <c r="C128" s="99">
        <v>1864665.21</v>
      </c>
      <c r="D128" s="99">
        <v>0</v>
      </c>
      <c r="E128" s="99">
        <f>C128+D128</f>
        <v>1864665.21</v>
      </c>
      <c r="F128" s="99">
        <v>1693080.35</v>
      </c>
      <c r="G128" s="99">
        <f>G129</f>
        <v>0</v>
      </c>
      <c r="H128" s="99">
        <v>1693080.35</v>
      </c>
      <c r="I128" s="99">
        <v>1693080.35</v>
      </c>
      <c r="J128" s="100">
        <f>J129</f>
        <v>0</v>
      </c>
      <c r="K128" s="99">
        <f>I128+J128</f>
        <v>1693080.35</v>
      </c>
    </row>
    <row r="129" spans="1:11" ht="41.25" customHeight="1">
      <c r="A129" s="1" t="s">
        <v>159</v>
      </c>
      <c r="B129" s="19" t="s">
        <v>48</v>
      </c>
      <c r="C129" s="99">
        <v>1864665.21</v>
      </c>
      <c r="D129" s="99">
        <v>0</v>
      </c>
      <c r="E129" s="99">
        <f>C129+D129</f>
        <v>1864665.21</v>
      </c>
      <c r="F129" s="99">
        <v>1695390.35</v>
      </c>
      <c r="G129" s="99">
        <v>0</v>
      </c>
      <c r="H129" s="99">
        <f>F129+G129</f>
        <v>1695390.35</v>
      </c>
      <c r="I129" s="99">
        <v>1695390.35</v>
      </c>
      <c r="J129" s="100">
        <v>0</v>
      </c>
      <c r="K129" s="99">
        <f>I129+J129</f>
        <v>1695390.35</v>
      </c>
    </row>
    <row r="130" spans="1:11" ht="41.25" customHeight="1">
      <c r="A130" s="1" t="s">
        <v>331</v>
      </c>
      <c r="B130" s="19" t="s">
        <v>287</v>
      </c>
      <c r="C130" s="99">
        <v>1073457</v>
      </c>
      <c r="D130" s="99">
        <v>0</v>
      </c>
      <c r="E130" s="99">
        <f aca="true" t="shared" si="16" ref="E130:E135">C130+D130</f>
        <v>1073457</v>
      </c>
      <c r="F130" s="99">
        <v>2146914</v>
      </c>
      <c r="G130" s="99">
        <v>0</v>
      </c>
      <c r="H130" s="99">
        <v>2146914</v>
      </c>
      <c r="I130" s="99">
        <v>557218</v>
      </c>
      <c r="J130" s="99">
        <f>J131</f>
        <v>0</v>
      </c>
      <c r="K130" s="99">
        <f>I130+J130</f>
        <v>557218</v>
      </c>
    </row>
    <row r="131" spans="1:11" ht="58.5" customHeight="1">
      <c r="A131" s="1" t="s">
        <v>160</v>
      </c>
      <c r="B131" s="89" t="s">
        <v>123</v>
      </c>
      <c r="C131" s="99">
        <v>1073457</v>
      </c>
      <c r="D131" s="99">
        <v>0</v>
      </c>
      <c r="E131" s="99">
        <f t="shared" si="16"/>
        <v>1073457</v>
      </c>
      <c r="F131" s="99">
        <v>2146914</v>
      </c>
      <c r="G131" s="99">
        <v>0</v>
      </c>
      <c r="H131" s="99">
        <f>F131+G131</f>
        <v>2146914</v>
      </c>
      <c r="I131" s="99">
        <v>2146914</v>
      </c>
      <c r="J131" s="100">
        <v>0</v>
      </c>
      <c r="K131" s="99">
        <f>I131+J131</f>
        <v>2146914</v>
      </c>
    </row>
    <row r="132" spans="1:11" ht="58.5" customHeight="1">
      <c r="A132" s="1" t="s">
        <v>332</v>
      </c>
      <c r="B132" s="89" t="s">
        <v>288</v>
      </c>
      <c r="C132" s="99">
        <v>8846</v>
      </c>
      <c r="D132" s="99">
        <v>0</v>
      </c>
      <c r="E132" s="99">
        <f t="shared" si="16"/>
        <v>8846</v>
      </c>
      <c r="F132" s="99">
        <v>9461</v>
      </c>
      <c r="G132" s="99">
        <v>0</v>
      </c>
      <c r="H132" s="99">
        <f>F132+G132</f>
        <v>9461</v>
      </c>
      <c r="I132" s="99">
        <v>48697</v>
      </c>
      <c r="J132" s="100">
        <v>0</v>
      </c>
      <c r="K132" s="99">
        <v>48697</v>
      </c>
    </row>
    <row r="133" spans="1:11" ht="75">
      <c r="A133" s="1" t="s">
        <v>161</v>
      </c>
      <c r="B133" s="88" t="s">
        <v>124</v>
      </c>
      <c r="C133" s="99">
        <v>8846</v>
      </c>
      <c r="D133" s="99">
        <v>0</v>
      </c>
      <c r="E133" s="99">
        <f t="shared" si="16"/>
        <v>8846</v>
      </c>
      <c r="F133" s="99">
        <v>9461</v>
      </c>
      <c r="G133" s="99">
        <v>0</v>
      </c>
      <c r="H133" s="99">
        <f>F133+G133</f>
        <v>9461</v>
      </c>
      <c r="I133" s="99">
        <v>48697</v>
      </c>
      <c r="J133" s="100">
        <v>0</v>
      </c>
      <c r="K133" s="99">
        <v>48697</v>
      </c>
    </row>
    <row r="134" spans="1:11" ht="30.75" customHeight="1">
      <c r="A134" s="1" t="s">
        <v>333</v>
      </c>
      <c r="B134" s="88" t="s">
        <v>289</v>
      </c>
      <c r="C134" s="99">
        <v>55817444.25</v>
      </c>
      <c r="D134" s="99">
        <v>0</v>
      </c>
      <c r="E134" s="99">
        <f t="shared" si="16"/>
        <v>55817444.25</v>
      </c>
      <c r="F134" s="99">
        <v>56534004</v>
      </c>
      <c r="G134" s="99">
        <v>0</v>
      </c>
      <c r="H134" s="99">
        <v>56534004</v>
      </c>
      <c r="I134" s="99">
        <v>56534004</v>
      </c>
      <c r="J134" s="100">
        <v>0</v>
      </c>
      <c r="K134" s="99">
        <v>56534004</v>
      </c>
    </row>
    <row r="135" spans="1:11" ht="29.25" customHeight="1">
      <c r="A135" s="1" t="s">
        <v>162</v>
      </c>
      <c r="B135" s="88" t="s">
        <v>55</v>
      </c>
      <c r="C135" s="99">
        <v>55817444.25</v>
      </c>
      <c r="D135" s="99">
        <v>0</v>
      </c>
      <c r="E135" s="99">
        <f t="shared" si="16"/>
        <v>55817444.25</v>
      </c>
      <c r="F135" s="99">
        <v>56534004</v>
      </c>
      <c r="G135" s="99">
        <v>0</v>
      </c>
      <c r="H135" s="99">
        <v>56534004</v>
      </c>
      <c r="I135" s="99">
        <v>56534004</v>
      </c>
      <c r="J135" s="100">
        <v>0</v>
      </c>
      <c r="K135" s="99">
        <v>56534004</v>
      </c>
    </row>
    <row r="136" spans="1:11" s="17" customFormat="1" ht="23.25" customHeight="1">
      <c r="A136" s="2" t="s">
        <v>163</v>
      </c>
      <c r="B136" s="25" t="s">
        <v>49</v>
      </c>
      <c r="C136" s="97">
        <f aca="true" t="shared" si="17" ref="C136:K136">C137</f>
        <v>24626580.75</v>
      </c>
      <c r="D136" s="97">
        <f t="shared" si="17"/>
        <v>0</v>
      </c>
      <c r="E136" s="97">
        <f t="shared" si="17"/>
        <v>24626580.75</v>
      </c>
      <c r="F136" s="97">
        <f t="shared" si="17"/>
        <v>23716981</v>
      </c>
      <c r="G136" s="97">
        <f t="shared" si="17"/>
        <v>180000</v>
      </c>
      <c r="H136" s="97">
        <f t="shared" si="17"/>
        <v>23896981</v>
      </c>
      <c r="I136" s="97">
        <f t="shared" si="17"/>
        <v>23714981</v>
      </c>
      <c r="J136" s="98">
        <f t="shared" si="17"/>
        <v>180000</v>
      </c>
      <c r="K136" s="97">
        <f t="shared" si="17"/>
        <v>23894981</v>
      </c>
    </row>
    <row r="137" spans="1:11" ht="60.75" customHeight="1">
      <c r="A137" s="1" t="s">
        <v>164</v>
      </c>
      <c r="B137" s="19" t="s">
        <v>50</v>
      </c>
      <c r="C137" s="105">
        <v>24626580.75</v>
      </c>
      <c r="D137" s="104">
        <v>0</v>
      </c>
      <c r="E137" s="99">
        <f>C137+D137</f>
        <v>24626580.75</v>
      </c>
      <c r="F137" s="105">
        <v>23716981</v>
      </c>
      <c r="G137" s="105">
        <v>180000</v>
      </c>
      <c r="H137" s="105">
        <f>F137+G137</f>
        <v>23896981</v>
      </c>
      <c r="I137" s="105">
        <v>23714981</v>
      </c>
      <c r="J137" s="100">
        <v>180000</v>
      </c>
      <c r="K137" s="105">
        <f>I137+J137</f>
        <v>23894981</v>
      </c>
    </row>
    <row r="138" spans="1:11" s="17" customFormat="1" ht="131.25">
      <c r="A138" s="2" t="s">
        <v>153</v>
      </c>
      <c r="B138" s="24" t="s">
        <v>154</v>
      </c>
      <c r="C138" s="107">
        <v>0</v>
      </c>
      <c r="D138" s="107">
        <v>0</v>
      </c>
      <c r="E138" s="99">
        <f>C138+D138</f>
        <v>0</v>
      </c>
      <c r="F138" s="107">
        <v>0</v>
      </c>
      <c r="G138" s="107">
        <v>0</v>
      </c>
      <c r="H138" s="107">
        <v>0</v>
      </c>
      <c r="I138" s="107">
        <v>0</v>
      </c>
      <c r="J138" s="98">
        <v>0</v>
      </c>
      <c r="K138" s="107">
        <v>0</v>
      </c>
    </row>
    <row r="139" spans="1:11" ht="79.5" customHeight="1">
      <c r="A139" s="1" t="s">
        <v>165</v>
      </c>
      <c r="B139" s="56" t="s">
        <v>152</v>
      </c>
      <c r="C139" s="105">
        <v>0</v>
      </c>
      <c r="D139" s="105">
        <v>0</v>
      </c>
      <c r="E139" s="99">
        <f>C139+D139</f>
        <v>0</v>
      </c>
      <c r="F139" s="105">
        <v>0</v>
      </c>
      <c r="G139" s="105">
        <v>0</v>
      </c>
      <c r="H139" s="105">
        <v>0</v>
      </c>
      <c r="I139" s="105">
        <v>0</v>
      </c>
      <c r="J139" s="100">
        <v>0</v>
      </c>
      <c r="K139" s="105">
        <v>0</v>
      </c>
    </row>
    <row r="140" spans="1:11" s="17" customFormat="1" ht="79.5" customHeight="1">
      <c r="A140" s="2" t="s">
        <v>334</v>
      </c>
      <c r="B140" s="116" t="s">
        <v>335</v>
      </c>
      <c r="C140" s="107">
        <f>C141</f>
        <v>51.67</v>
      </c>
      <c r="D140" s="107">
        <f>D141</f>
        <v>0</v>
      </c>
      <c r="E140" s="107">
        <f>E141</f>
        <v>51.67</v>
      </c>
      <c r="F140" s="107">
        <v>0</v>
      </c>
      <c r="G140" s="107">
        <v>0</v>
      </c>
      <c r="H140" s="107">
        <v>0</v>
      </c>
      <c r="I140" s="107">
        <v>0</v>
      </c>
      <c r="J140" s="98">
        <v>0</v>
      </c>
      <c r="K140" s="107">
        <v>0</v>
      </c>
    </row>
    <row r="141" spans="1:11" ht="54" customHeight="1">
      <c r="A141" s="1" t="s">
        <v>336</v>
      </c>
      <c r="B141" s="71" t="s">
        <v>337</v>
      </c>
      <c r="C141" s="105">
        <v>51.67</v>
      </c>
      <c r="D141" s="108">
        <v>0</v>
      </c>
      <c r="E141" s="117">
        <f>C141+D141</f>
        <v>51.67</v>
      </c>
      <c r="F141" s="105">
        <v>0</v>
      </c>
      <c r="G141" s="105">
        <v>0</v>
      </c>
      <c r="H141" s="105">
        <v>0</v>
      </c>
      <c r="I141" s="105">
        <v>0</v>
      </c>
      <c r="J141" s="100">
        <v>0</v>
      </c>
      <c r="K141" s="105">
        <v>0</v>
      </c>
    </row>
    <row r="142" spans="1:11" ht="18.75">
      <c r="A142" s="90" t="s">
        <v>143</v>
      </c>
      <c r="B142" s="26"/>
      <c r="C142" s="106">
        <f aca="true" t="shared" si="18" ref="C142:K142">C108+C10</f>
        <v>251835391.67000002</v>
      </c>
      <c r="D142" s="106">
        <f t="shared" si="18"/>
        <v>19545054.83</v>
      </c>
      <c r="E142" s="106">
        <f t="shared" si="18"/>
        <v>271380446.5</v>
      </c>
      <c r="F142" s="106">
        <f t="shared" si="18"/>
        <v>193614330.55</v>
      </c>
      <c r="G142" s="106">
        <f t="shared" si="18"/>
        <v>610500</v>
      </c>
      <c r="H142" s="106">
        <f t="shared" si="18"/>
        <v>194224830.55</v>
      </c>
      <c r="I142" s="106">
        <f t="shared" si="18"/>
        <v>248645090.60999998</v>
      </c>
      <c r="J142" s="106">
        <f>J108+J10</f>
        <v>2134400</v>
      </c>
      <c r="K142" s="106">
        <f t="shared" si="18"/>
        <v>250779490.60999998</v>
      </c>
    </row>
    <row r="143" spans="6:9" ht="18.75">
      <c r="F143" s="32"/>
      <c r="G143" s="32"/>
      <c r="H143" s="32"/>
      <c r="I143" s="32"/>
    </row>
  </sheetData>
  <sheetProtection/>
  <mergeCells count="29">
    <mergeCell ref="I44:I45"/>
    <mergeCell ref="K44:K45"/>
    <mergeCell ref="A62:A63"/>
    <mergeCell ref="B62:B63"/>
    <mergeCell ref="E2:K2"/>
    <mergeCell ref="E3:K3"/>
    <mergeCell ref="E4:K4"/>
    <mergeCell ref="E5:K5"/>
    <mergeCell ref="G10:G11"/>
    <mergeCell ref="H10:H11"/>
    <mergeCell ref="I10:I11"/>
    <mergeCell ref="J10:J11"/>
    <mergeCell ref="K10:K11"/>
    <mergeCell ref="A44:A45"/>
    <mergeCell ref="B44:B45"/>
    <mergeCell ref="C44:C45"/>
    <mergeCell ref="F44:F45"/>
    <mergeCell ref="H44:H45"/>
    <mergeCell ref="A10:A11"/>
    <mergeCell ref="B10:B11"/>
    <mergeCell ref="C10:C11"/>
    <mergeCell ref="D10:D11"/>
    <mergeCell ref="E10:E11"/>
    <mergeCell ref="F10:F11"/>
    <mergeCell ref="A7:I7"/>
    <mergeCell ref="A8:A9"/>
    <mergeCell ref="B8:B9"/>
    <mergeCell ref="F8:H8"/>
    <mergeCell ref="I8:K8"/>
  </mergeCells>
  <printOptions/>
  <pageMargins left="0.5905511811023623" right="0.15748031496062992" top="0.15748031496062992" bottom="0.1968503937007874" header="0.15748031496062992" footer="0.15748031496062992"/>
  <pageSetup fitToHeight="6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113</v>
      </c>
    </row>
    <row r="2" ht="12.75">
      <c r="B2" s="148" t="s">
        <v>107</v>
      </c>
    </row>
    <row r="3" ht="12.75">
      <c r="B3" s="11" t="s">
        <v>108</v>
      </c>
    </row>
    <row r="4" ht="12.75">
      <c r="B4" s="11" t="s">
        <v>351</v>
      </c>
    </row>
    <row r="5" spans="1:2" ht="63.75" customHeight="1">
      <c r="A5" s="130" t="s">
        <v>179</v>
      </c>
      <c r="B5" s="130"/>
    </row>
    <row r="6" spans="1:2" ht="24" customHeight="1">
      <c r="A6" s="131" t="s">
        <v>0</v>
      </c>
      <c r="B6" s="133" t="s">
        <v>1</v>
      </c>
    </row>
    <row r="7" spans="1:2" ht="21.75" customHeight="1">
      <c r="A7" s="132"/>
      <c r="B7" s="134"/>
    </row>
    <row r="8" spans="1:2" ht="57.75" customHeight="1">
      <c r="A8" s="34" t="s">
        <v>69</v>
      </c>
      <c r="B8" s="43" t="s">
        <v>144</v>
      </c>
    </row>
    <row r="9" spans="1:2" ht="33" customHeight="1">
      <c r="A9" s="5" t="s">
        <v>32</v>
      </c>
      <c r="B9" s="12" t="s">
        <v>52</v>
      </c>
    </row>
    <row r="10" spans="1:2" ht="20.25" customHeight="1">
      <c r="A10" s="5" t="s">
        <v>34</v>
      </c>
      <c r="B10" s="12" t="s">
        <v>35</v>
      </c>
    </row>
    <row r="11" spans="1:2" ht="23.25" customHeight="1">
      <c r="A11" s="5" t="s">
        <v>116</v>
      </c>
      <c r="B11" s="12" t="s">
        <v>117</v>
      </c>
    </row>
    <row r="12" spans="1:2" ht="38.25" customHeight="1">
      <c r="A12" s="35" t="s">
        <v>72</v>
      </c>
      <c r="B12" s="40" t="s">
        <v>71</v>
      </c>
    </row>
    <row r="13" spans="1:2" ht="32.25" customHeight="1">
      <c r="A13" s="6" t="s">
        <v>233</v>
      </c>
      <c r="B13" s="71" t="s">
        <v>236</v>
      </c>
    </row>
    <row r="14" spans="1:2" ht="33.75" customHeight="1">
      <c r="A14" s="6" t="s">
        <v>56</v>
      </c>
      <c r="B14" s="71" t="s">
        <v>237</v>
      </c>
    </row>
    <row r="15" spans="1:2" ht="30.75" customHeight="1">
      <c r="A15" s="6" t="s">
        <v>234</v>
      </c>
      <c r="B15" s="69" t="s">
        <v>235</v>
      </c>
    </row>
    <row r="16" spans="1:2" ht="34.5" customHeight="1">
      <c r="A16" s="6" t="s">
        <v>208</v>
      </c>
      <c r="B16" s="69" t="s">
        <v>210</v>
      </c>
    </row>
    <row r="17" spans="1:2" ht="34.5" customHeight="1">
      <c r="A17" s="6" t="s">
        <v>212</v>
      </c>
      <c r="B17" s="69" t="s">
        <v>211</v>
      </c>
    </row>
    <row r="18" spans="1:2" ht="32.25" customHeight="1">
      <c r="A18" s="6" t="s">
        <v>213</v>
      </c>
      <c r="B18" s="69" t="s">
        <v>239</v>
      </c>
    </row>
    <row r="19" spans="1:2" ht="32.25" customHeight="1">
      <c r="A19" s="6" t="s">
        <v>214</v>
      </c>
      <c r="B19" s="69" t="s">
        <v>240</v>
      </c>
    </row>
    <row r="20" spans="1:2" ht="31.5" customHeight="1">
      <c r="A20" s="6" t="s">
        <v>238</v>
      </c>
      <c r="B20" s="69" t="s">
        <v>241</v>
      </c>
    </row>
    <row r="21" spans="1:2" ht="38.25" customHeight="1">
      <c r="A21" s="36" t="s">
        <v>73</v>
      </c>
      <c r="B21" s="72" t="s">
        <v>145</v>
      </c>
    </row>
    <row r="22" spans="1:2" ht="33" customHeight="1">
      <c r="A22" s="6" t="s">
        <v>53</v>
      </c>
      <c r="B22" s="71" t="s">
        <v>54</v>
      </c>
    </row>
    <row r="23" spans="1:2" ht="21.75" customHeight="1">
      <c r="A23" s="6" t="s">
        <v>106</v>
      </c>
      <c r="B23" s="71" t="s">
        <v>77</v>
      </c>
    </row>
    <row r="24" spans="1:2" ht="33" customHeight="1">
      <c r="A24" s="6" t="s">
        <v>248</v>
      </c>
      <c r="B24" s="71" t="s">
        <v>47</v>
      </c>
    </row>
    <row r="25" spans="1:2" ht="33.75" customHeight="1">
      <c r="A25" s="6" t="s">
        <v>166</v>
      </c>
      <c r="B25" s="71" t="s">
        <v>111</v>
      </c>
    </row>
    <row r="26" spans="1:2" ht="22.5" customHeight="1">
      <c r="A26" s="6" t="s">
        <v>157</v>
      </c>
      <c r="B26" s="71" t="s">
        <v>74</v>
      </c>
    </row>
    <row r="27" spans="1:2" ht="24" customHeight="1">
      <c r="A27" s="9" t="s">
        <v>167</v>
      </c>
      <c r="B27" s="73" t="s">
        <v>109</v>
      </c>
    </row>
    <row r="28" spans="1:2" ht="47.25" customHeight="1">
      <c r="A28" s="6" t="s">
        <v>348</v>
      </c>
      <c r="B28" s="92" t="s">
        <v>349</v>
      </c>
    </row>
    <row r="29" spans="1:2" ht="36" customHeight="1">
      <c r="A29" s="62" t="s">
        <v>159</v>
      </c>
      <c r="B29" s="71" t="s">
        <v>48</v>
      </c>
    </row>
    <row r="30" spans="1:2" ht="22.5" customHeight="1">
      <c r="A30" s="62" t="s">
        <v>168</v>
      </c>
      <c r="B30" s="71" t="s">
        <v>55</v>
      </c>
    </row>
    <row r="31" spans="1:2" ht="45" customHeight="1">
      <c r="A31" s="10" t="s">
        <v>325</v>
      </c>
      <c r="B31" s="63" t="s">
        <v>326</v>
      </c>
    </row>
    <row r="32" spans="1:2" ht="48" customHeight="1">
      <c r="A32" s="10" t="s">
        <v>160</v>
      </c>
      <c r="B32" s="63" t="s">
        <v>123</v>
      </c>
    </row>
    <row r="33" spans="1:2" ht="49.5" customHeight="1">
      <c r="A33" s="64" t="s">
        <v>161</v>
      </c>
      <c r="B33" s="74" t="s">
        <v>110</v>
      </c>
    </row>
    <row r="34" spans="1:2" ht="54.75" customHeight="1">
      <c r="A34" s="62" t="s">
        <v>164</v>
      </c>
      <c r="B34" s="71" t="s">
        <v>50</v>
      </c>
    </row>
    <row r="35" spans="1:2" ht="81" customHeight="1">
      <c r="A35" s="6" t="s">
        <v>165</v>
      </c>
      <c r="B35" s="54" t="s">
        <v>152</v>
      </c>
    </row>
    <row r="36" spans="1:2" ht="40.5" customHeight="1">
      <c r="A36" s="21">
        <v>100</v>
      </c>
      <c r="B36" s="75" t="s">
        <v>114</v>
      </c>
    </row>
    <row r="37" spans="1:2" ht="93.75" customHeight="1">
      <c r="A37" s="6" t="s">
        <v>181</v>
      </c>
      <c r="B37" s="76" t="s">
        <v>180</v>
      </c>
    </row>
    <row r="38" spans="1:2" ht="108.75" customHeight="1">
      <c r="A38" s="6" t="s">
        <v>182</v>
      </c>
      <c r="B38" s="76" t="s">
        <v>183</v>
      </c>
    </row>
    <row r="39" spans="1:2" ht="96" customHeight="1">
      <c r="A39" s="6" t="s">
        <v>187</v>
      </c>
      <c r="B39" s="76" t="s">
        <v>186</v>
      </c>
    </row>
    <row r="40" spans="1:2" ht="93.75" customHeight="1">
      <c r="A40" s="6" t="s">
        <v>184</v>
      </c>
      <c r="B40" s="76" t="s">
        <v>185</v>
      </c>
    </row>
    <row r="41" spans="1:2" ht="35.25" customHeight="1">
      <c r="A41" s="40">
        <v>104</v>
      </c>
      <c r="B41" s="77" t="s">
        <v>115</v>
      </c>
    </row>
    <row r="42" spans="1:2" ht="68.25" customHeight="1">
      <c r="A42" s="10" t="s">
        <v>96</v>
      </c>
      <c r="B42" s="78" t="s">
        <v>89</v>
      </c>
    </row>
    <row r="43" spans="1:2" ht="49.5" customHeight="1">
      <c r="A43" s="10" t="s">
        <v>98</v>
      </c>
      <c r="B43" s="79" t="s">
        <v>91</v>
      </c>
    </row>
    <row r="44" spans="1:2" ht="78" customHeight="1">
      <c r="A44" s="40">
        <v>166</v>
      </c>
      <c r="B44" s="77" t="s">
        <v>146</v>
      </c>
    </row>
    <row r="45" spans="1:2" ht="65.25" customHeight="1">
      <c r="A45" s="6" t="s">
        <v>57</v>
      </c>
      <c r="B45" s="76" t="s">
        <v>58</v>
      </c>
    </row>
    <row r="46" spans="1:2" ht="41.25" customHeight="1">
      <c r="A46" s="9" t="s">
        <v>92</v>
      </c>
      <c r="B46" s="80" t="s">
        <v>93</v>
      </c>
    </row>
    <row r="47" spans="1:2" ht="46.5" customHeight="1">
      <c r="A47" s="6" t="s">
        <v>59</v>
      </c>
      <c r="B47" s="76" t="s">
        <v>40</v>
      </c>
    </row>
    <row r="48" spans="1:2" ht="45.75" customHeight="1">
      <c r="A48" s="6" t="s">
        <v>188</v>
      </c>
      <c r="B48" s="76" t="s">
        <v>104</v>
      </c>
    </row>
    <row r="49" spans="1:2" ht="46.5" customHeight="1">
      <c r="A49" s="6" t="s">
        <v>189</v>
      </c>
      <c r="B49" s="54" t="s">
        <v>104</v>
      </c>
    </row>
    <row r="50" spans="1:2" ht="47.25" customHeight="1">
      <c r="A50" s="6" t="s">
        <v>190</v>
      </c>
      <c r="B50" s="54" t="s">
        <v>104</v>
      </c>
    </row>
    <row r="51" spans="1:2" ht="36" customHeight="1">
      <c r="A51" s="6" t="s">
        <v>191</v>
      </c>
      <c r="B51" s="54" t="s">
        <v>104</v>
      </c>
    </row>
    <row r="52" spans="1:2" s="8" customFormat="1" ht="69" customHeight="1">
      <c r="A52" s="6" t="s">
        <v>192</v>
      </c>
      <c r="B52" s="54" t="s">
        <v>29</v>
      </c>
    </row>
    <row r="53" spans="1:2" ht="48.75" customHeight="1">
      <c r="A53" s="6" t="s">
        <v>193</v>
      </c>
      <c r="B53" s="54" t="s">
        <v>105</v>
      </c>
    </row>
    <row r="54" spans="1:2" ht="51.75" customHeight="1">
      <c r="A54" s="6" t="s">
        <v>194</v>
      </c>
      <c r="B54" s="54" t="s">
        <v>105</v>
      </c>
    </row>
    <row r="55" spans="1:2" ht="49.5" customHeight="1">
      <c r="A55" s="6" t="s">
        <v>195</v>
      </c>
      <c r="B55" s="54" t="s">
        <v>105</v>
      </c>
    </row>
    <row r="56" spans="1:2" ht="48.75" customHeight="1">
      <c r="A56" s="6" t="s">
        <v>196</v>
      </c>
      <c r="B56" s="54" t="s">
        <v>105</v>
      </c>
    </row>
    <row r="57" spans="1:2" ht="36.75" customHeight="1">
      <c r="A57" s="21">
        <v>182</v>
      </c>
      <c r="B57" s="81" t="s">
        <v>147</v>
      </c>
    </row>
    <row r="58" spans="1:2" ht="66.75" customHeight="1">
      <c r="A58" s="6" t="s">
        <v>8</v>
      </c>
      <c r="B58" s="82" t="s">
        <v>9</v>
      </c>
    </row>
    <row r="59" spans="1:2" ht="95.25" customHeight="1">
      <c r="A59" s="6" t="s">
        <v>10</v>
      </c>
      <c r="B59" s="82" t="s">
        <v>118</v>
      </c>
    </row>
    <row r="60" spans="1:2" ht="34.5" customHeight="1">
      <c r="A60" s="5" t="s">
        <v>12</v>
      </c>
      <c r="B60" s="83" t="s">
        <v>83</v>
      </c>
    </row>
    <row r="61" spans="1:2" ht="78" customHeight="1">
      <c r="A61" s="5" t="s">
        <v>13</v>
      </c>
      <c r="B61" s="84" t="s">
        <v>119</v>
      </c>
    </row>
    <row r="62" spans="1:2" ht="26.25" customHeight="1">
      <c r="A62" s="5" t="s">
        <v>60</v>
      </c>
      <c r="B62" s="83" t="s">
        <v>61</v>
      </c>
    </row>
    <row r="63" spans="1:2" ht="22.5" customHeight="1">
      <c r="A63" s="5" t="s">
        <v>62</v>
      </c>
      <c r="B63" s="83" t="s">
        <v>63</v>
      </c>
    </row>
    <row r="64" spans="1:2" ht="33.75" customHeight="1">
      <c r="A64" s="6" t="s">
        <v>82</v>
      </c>
      <c r="B64" s="71" t="s">
        <v>88</v>
      </c>
    </row>
    <row r="65" spans="1:2" ht="50.25" customHeight="1">
      <c r="A65" s="6" t="s">
        <v>64</v>
      </c>
      <c r="B65" s="71" t="s">
        <v>26</v>
      </c>
    </row>
    <row r="66" spans="1:2" ht="31.5" customHeight="1">
      <c r="A66" s="44">
        <v>330</v>
      </c>
      <c r="B66" s="85" t="s">
        <v>65</v>
      </c>
    </row>
    <row r="67" spans="1:2" ht="45.75" customHeight="1">
      <c r="A67" s="10" t="s">
        <v>302</v>
      </c>
      <c r="B67" s="118" t="s">
        <v>303</v>
      </c>
    </row>
    <row r="68" spans="1:2" ht="31.5" customHeight="1">
      <c r="A68" s="6" t="s">
        <v>112</v>
      </c>
      <c r="B68" s="54" t="s">
        <v>126</v>
      </c>
    </row>
    <row r="69" spans="1:2" ht="17.25" customHeight="1">
      <c r="A69" s="6" t="s">
        <v>207</v>
      </c>
      <c r="B69" s="69" t="s">
        <v>293</v>
      </c>
    </row>
    <row r="70" spans="1:2" ht="15.75">
      <c r="A70" s="6" t="s">
        <v>231</v>
      </c>
      <c r="B70" s="69" t="s">
        <v>338</v>
      </c>
    </row>
    <row r="71" spans="1:2" ht="31.5">
      <c r="A71" s="6" t="s">
        <v>216</v>
      </c>
      <c r="B71" s="69" t="s">
        <v>126</v>
      </c>
    </row>
    <row r="72" spans="1:2" ht="31.5">
      <c r="A72" s="6" t="s">
        <v>219</v>
      </c>
      <c r="B72" s="69" t="s">
        <v>126</v>
      </c>
    </row>
    <row r="73" spans="1:2" ht="31.5">
      <c r="A73" s="6" t="s">
        <v>140</v>
      </c>
      <c r="B73" s="54" t="s">
        <v>339</v>
      </c>
    </row>
    <row r="74" spans="1:2" ht="48.75" customHeight="1">
      <c r="A74" s="6" t="s">
        <v>340</v>
      </c>
      <c r="B74" s="54" t="s">
        <v>341</v>
      </c>
    </row>
    <row r="75" spans="1:2" ht="37.5">
      <c r="A75" s="7"/>
      <c r="B75" s="25" t="s">
        <v>66</v>
      </c>
    </row>
    <row r="76" spans="1:2" ht="31.5">
      <c r="A76" s="6" t="s">
        <v>67</v>
      </c>
      <c r="B76" s="69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84" zoomScaleNormal="84" zoomScalePageLayoutView="0" workbookViewId="0" topLeftCell="A1">
      <selection activeCell="C6" sqref="C6:C9"/>
    </sheetView>
  </sheetViews>
  <sheetFormatPr defaultColWidth="9.00390625" defaultRowHeight="12.75"/>
  <cols>
    <col min="1" max="1" width="13.125" style="45" customWidth="1"/>
    <col min="2" max="2" width="24.75390625" style="3" customWidth="1"/>
    <col min="3" max="3" width="76.875" style="8" customWidth="1"/>
    <col min="4" max="4" width="0.12890625" style="3" hidden="1" customWidth="1"/>
    <col min="5" max="5" width="9.125" style="3" hidden="1" customWidth="1"/>
    <col min="6" max="16384" width="9.125" style="3" customWidth="1"/>
  </cols>
  <sheetData>
    <row r="1" ht="12.75">
      <c r="C1" s="11" t="s">
        <v>127</v>
      </c>
    </row>
    <row r="2" ht="12.75">
      <c r="C2" s="11" t="s">
        <v>107</v>
      </c>
    </row>
    <row r="3" ht="12.75">
      <c r="C3" s="11" t="s">
        <v>108</v>
      </c>
    </row>
    <row r="4" ht="12.75">
      <c r="C4" s="11" t="s">
        <v>294</v>
      </c>
    </row>
    <row r="5" spans="2:3" ht="63.75" customHeight="1">
      <c r="B5" s="135" t="s">
        <v>249</v>
      </c>
      <c r="C5" s="135"/>
    </row>
    <row r="6" spans="1:3" ht="12.75" customHeight="1">
      <c r="A6" s="136" t="s">
        <v>0</v>
      </c>
      <c r="B6" s="137"/>
      <c r="C6" s="133" t="s">
        <v>150</v>
      </c>
    </row>
    <row r="7" spans="1:3" ht="27.75" customHeight="1">
      <c r="A7" s="138"/>
      <c r="B7" s="139"/>
      <c r="C7" s="140"/>
    </row>
    <row r="8" spans="1:3" ht="28.5" customHeight="1">
      <c r="A8" s="141" t="s">
        <v>148</v>
      </c>
      <c r="B8" s="143" t="s">
        <v>128</v>
      </c>
      <c r="C8" s="140"/>
    </row>
    <row r="9" spans="1:3" ht="27" customHeight="1">
      <c r="A9" s="142"/>
      <c r="B9" s="144"/>
      <c r="C9" s="134"/>
    </row>
    <row r="10" spans="1:3" ht="32.25" customHeight="1">
      <c r="A10" s="47" t="s">
        <v>72</v>
      </c>
      <c r="B10" s="48"/>
      <c r="C10" s="41" t="s">
        <v>149</v>
      </c>
    </row>
    <row r="11" spans="1:3" ht="32.25" customHeight="1">
      <c r="A11" s="49" t="s">
        <v>72</v>
      </c>
      <c r="B11" s="50" t="s">
        <v>242</v>
      </c>
      <c r="C11" s="13" t="s">
        <v>237</v>
      </c>
    </row>
    <row r="12" spans="1:3" ht="32.25" customHeight="1">
      <c r="A12" s="49" t="s">
        <v>72</v>
      </c>
      <c r="B12" s="50" t="s">
        <v>129</v>
      </c>
      <c r="C12" s="13" t="s">
        <v>237</v>
      </c>
    </row>
    <row r="13" spans="1:3" ht="32.25" customHeight="1">
      <c r="A13" s="49" t="s">
        <v>72</v>
      </c>
      <c r="B13" s="6" t="s">
        <v>243</v>
      </c>
      <c r="C13" s="69" t="s">
        <v>235</v>
      </c>
    </row>
    <row r="14" spans="1:3" ht="32.25" customHeight="1">
      <c r="A14" s="49" t="s">
        <v>72</v>
      </c>
      <c r="B14" s="6" t="s">
        <v>221</v>
      </c>
      <c r="C14" s="69" t="s">
        <v>210</v>
      </c>
    </row>
    <row r="15" spans="1:3" ht="37.5" customHeight="1">
      <c r="A15" s="49" t="s">
        <v>72</v>
      </c>
      <c r="B15" s="6" t="s">
        <v>222</v>
      </c>
      <c r="C15" s="69" t="s">
        <v>211</v>
      </c>
    </row>
    <row r="16" spans="1:3" ht="36" customHeight="1">
      <c r="A16" s="49" t="s">
        <v>72</v>
      </c>
      <c r="B16" s="6" t="s">
        <v>223</v>
      </c>
      <c r="C16" s="69" t="s">
        <v>244</v>
      </c>
    </row>
    <row r="17" spans="1:3" s="52" customFormat="1" ht="31.5" customHeight="1">
      <c r="A17" s="49" t="s">
        <v>72</v>
      </c>
      <c r="B17" s="6" t="s">
        <v>224</v>
      </c>
      <c r="C17" s="69" t="s">
        <v>245</v>
      </c>
    </row>
    <row r="18" spans="1:3" s="52" customFormat="1" ht="31.5" customHeight="1">
      <c r="A18" s="49" t="s">
        <v>72</v>
      </c>
      <c r="B18" s="6" t="s">
        <v>247</v>
      </c>
      <c r="C18" s="69" t="s">
        <v>246</v>
      </c>
    </row>
    <row r="19" spans="1:3" ht="22.5" customHeight="1">
      <c r="A19" s="47" t="s">
        <v>73</v>
      </c>
      <c r="B19" s="51"/>
      <c r="C19" s="42" t="s">
        <v>70</v>
      </c>
    </row>
    <row r="20" spans="1:3" ht="33" customHeight="1">
      <c r="A20" s="49" t="s">
        <v>73</v>
      </c>
      <c r="B20" s="50" t="s">
        <v>130</v>
      </c>
      <c r="C20" s="13" t="s">
        <v>54</v>
      </c>
    </row>
    <row r="21" spans="1:3" ht="27.75" customHeight="1">
      <c r="A21" s="49" t="s">
        <v>73</v>
      </c>
      <c r="B21" s="50" t="s">
        <v>131</v>
      </c>
      <c r="C21" s="13" t="s">
        <v>77</v>
      </c>
    </row>
    <row r="22" spans="1:3" ht="32.25" customHeight="1">
      <c r="A22" s="49" t="s">
        <v>73</v>
      </c>
      <c r="B22" s="50" t="s">
        <v>169</v>
      </c>
      <c r="C22" s="13" t="s">
        <v>47</v>
      </c>
    </row>
    <row r="23" spans="1:3" ht="33.75" customHeight="1">
      <c r="A23" s="49" t="s">
        <v>73</v>
      </c>
      <c r="B23" s="50" t="s">
        <v>170</v>
      </c>
      <c r="C23" s="13" t="s">
        <v>111</v>
      </c>
    </row>
    <row r="24" spans="1:3" ht="24.75" customHeight="1">
      <c r="A24" s="49" t="s">
        <v>73</v>
      </c>
      <c r="B24" s="50" t="s">
        <v>171</v>
      </c>
      <c r="C24" s="13" t="s">
        <v>74</v>
      </c>
    </row>
    <row r="25" spans="1:3" ht="33" customHeight="1">
      <c r="A25" s="49" t="s">
        <v>73</v>
      </c>
      <c r="B25" s="50" t="s">
        <v>172</v>
      </c>
      <c r="C25" s="13" t="s">
        <v>48</v>
      </c>
    </row>
    <row r="26" spans="1:3" ht="31.5" customHeight="1">
      <c r="A26" s="49" t="s">
        <v>73</v>
      </c>
      <c r="B26" s="50" t="s">
        <v>173</v>
      </c>
      <c r="C26" s="13" t="s">
        <v>123</v>
      </c>
    </row>
    <row r="27" spans="1:3" ht="50.25" customHeight="1">
      <c r="A27" s="49" t="s">
        <v>73</v>
      </c>
      <c r="B27" s="65" t="s">
        <v>174</v>
      </c>
      <c r="C27" s="66" t="s">
        <v>124</v>
      </c>
    </row>
    <row r="28" spans="1:3" ht="27" customHeight="1">
      <c r="A28" s="49" t="s">
        <v>73</v>
      </c>
      <c r="B28" s="50" t="s">
        <v>175</v>
      </c>
      <c r="C28" s="13" t="s">
        <v>55</v>
      </c>
    </row>
    <row r="29" spans="1:3" ht="48.75" customHeight="1">
      <c r="A29" s="49" t="s">
        <v>73</v>
      </c>
      <c r="B29" s="50" t="s">
        <v>176</v>
      </c>
      <c r="C29" s="13" t="s">
        <v>50</v>
      </c>
    </row>
    <row r="30" spans="1:3" ht="15.75" customHeight="1" hidden="1">
      <c r="A30" s="49"/>
      <c r="B30" s="6" t="s">
        <v>177</v>
      </c>
      <c r="C30" s="54" t="s">
        <v>152</v>
      </c>
    </row>
    <row r="31" spans="1:3" ht="10.5" customHeight="1" hidden="1">
      <c r="A31" s="49"/>
      <c r="B31" s="46"/>
      <c r="C31" s="41" t="s">
        <v>133</v>
      </c>
    </row>
    <row r="32" spans="1:3" ht="37.5" customHeight="1">
      <c r="A32" s="47" t="s">
        <v>132</v>
      </c>
      <c r="B32" s="46"/>
      <c r="C32" s="93" t="s">
        <v>115</v>
      </c>
    </row>
    <row r="33" spans="1:3" ht="34.5" customHeight="1">
      <c r="A33" s="49" t="s">
        <v>132</v>
      </c>
      <c r="B33" s="53" t="s">
        <v>134</v>
      </c>
      <c r="C33" s="37" t="s">
        <v>89</v>
      </c>
    </row>
    <row r="34" spans="1:3" ht="51" customHeight="1">
      <c r="A34" s="49" t="s">
        <v>132</v>
      </c>
      <c r="B34" s="53" t="s">
        <v>135</v>
      </c>
      <c r="C34" s="14" t="s">
        <v>91</v>
      </c>
    </row>
    <row r="35" spans="1:3" ht="53.25" customHeight="1">
      <c r="A35" s="47" t="s">
        <v>136</v>
      </c>
      <c r="B35" s="53"/>
      <c r="C35" s="41" t="s">
        <v>290</v>
      </c>
    </row>
    <row r="36" spans="1:3" ht="66.75" customHeight="1">
      <c r="A36" s="49" t="s">
        <v>136</v>
      </c>
      <c r="B36" s="6" t="s">
        <v>30</v>
      </c>
      <c r="C36" s="76" t="s">
        <v>58</v>
      </c>
    </row>
    <row r="37" spans="1:3" ht="31.5" customHeight="1">
      <c r="A37" s="49" t="s">
        <v>136</v>
      </c>
      <c r="B37" s="9" t="s">
        <v>92</v>
      </c>
      <c r="C37" s="80" t="s">
        <v>93</v>
      </c>
    </row>
    <row r="38" spans="1:3" ht="69" customHeight="1">
      <c r="A38" s="49" t="s">
        <v>136</v>
      </c>
      <c r="B38" s="9" t="s">
        <v>30</v>
      </c>
      <c r="C38" s="80" t="s">
        <v>31</v>
      </c>
    </row>
    <row r="39" spans="1:3" ht="48" customHeight="1">
      <c r="A39" s="49" t="s">
        <v>136</v>
      </c>
      <c r="B39" s="6" t="s">
        <v>39</v>
      </c>
      <c r="C39" s="76" t="s">
        <v>40</v>
      </c>
    </row>
    <row r="40" spans="1:3" ht="46.5" customHeight="1">
      <c r="A40" s="49" t="s">
        <v>136</v>
      </c>
      <c r="B40" s="6" t="s">
        <v>188</v>
      </c>
      <c r="C40" s="76" t="s">
        <v>104</v>
      </c>
    </row>
    <row r="41" spans="1:3" ht="53.25" customHeight="1">
      <c r="A41" s="49" t="s">
        <v>136</v>
      </c>
      <c r="B41" s="6" t="s">
        <v>189</v>
      </c>
      <c r="C41" s="54" t="s">
        <v>104</v>
      </c>
    </row>
    <row r="42" spans="1:3" ht="52.5" customHeight="1">
      <c r="A42" s="49" t="s">
        <v>136</v>
      </c>
      <c r="B42" s="6" t="s">
        <v>190</v>
      </c>
      <c r="C42" s="54" t="s">
        <v>104</v>
      </c>
    </row>
    <row r="43" spans="1:3" s="8" customFormat="1" ht="20.25" customHeight="1">
      <c r="A43" s="49" t="s">
        <v>136</v>
      </c>
      <c r="B43" s="6" t="s">
        <v>191</v>
      </c>
      <c r="C43" s="54" t="s">
        <v>104</v>
      </c>
    </row>
    <row r="44" spans="1:3" ht="31.5" customHeight="1">
      <c r="A44" s="49" t="s">
        <v>136</v>
      </c>
      <c r="B44" s="6" t="s">
        <v>192</v>
      </c>
      <c r="C44" s="54" t="s">
        <v>29</v>
      </c>
    </row>
    <row r="45" spans="1:3" ht="31.5" customHeight="1">
      <c r="A45" s="49" t="s">
        <v>136</v>
      </c>
      <c r="B45" s="6" t="s">
        <v>193</v>
      </c>
      <c r="C45" s="54" t="s">
        <v>105</v>
      </c>
    </row>
    <row r="46" spans="1:3" ht="47.25" customHeight="1">
      <c r="A46" s="49" t="s">
        <v>136</v>
      </c>
      <c r="B46" s="6" t="s">
        <v>194</v>
      </c>
      <c r="C46" s="54" t="s">
        <v>105</v>
      </c>
    </row>
    <row r="47" spans="1:3" ht="53.25" customHeight="1">
      <c r="A47" s="49" t="s">
        <v>136</v>
      </c>
      <c r="B47" s="6" t="s">
        <v>195</v>
      </c>
      <c r="C47" s="54" t="s">
        <v>105</v>
      </c>
    </row>
    <row r="48" spans="1:3" ht="51" customHeight="1">
      <c r="A48" s="49" t="s">
        <v>136</v>
      </c>
      <c r="B48" s="6" t="s">
        <v>196</v>
      </c>
      <c r="C48" s="54" t="s">
        <v>105</v>
      </c>
    </row>
    <row r="49" spans="1:3" ht="22.5" customHeight="1">
      <c r="A49" s="47" t="s">
        <v>137</v>
      </c>
      <c r="B49" s="44"/>
      <c r="C49" s="94" t="s">
        <v>65</v>
      </c>
    </row>
    <row r="50" spans="1:3" ht="31.5" customHeight="1">
      <c r="A50" s="49" t="s">
        <v>137</v>
      </c>
      <c r="B50" s="50" t="s">
        <v>138</v>
      </c>
      <c r="C50" s="91" t="s">
        <v>139</v>
      </c>
    </row>
    <row r="51" spans="1:3" ht="30.75" customHeight="1">
      <c r="A51" s="49" t="s">
        <v>137</v>
      </c>
      <c r="B51" s="6" t="s">
        <v>226</v>
      </c>
      <c r="C51" s="92" t="s">
        <v>209</v>
      </c>
    </row>
    <row r="52" spans="1:3" ht="33.75" customHeight="1">
      <c r="A52" s="49" t="s">
        <v>137</v>
      </c>
      <c r="B52" s="6" t="s">
        <v>227</v>
      </c>
      <c r="C52" s="92" t="s">
        <v>215</v>
      </c>
    </row>
    <row r="53" spans="1:3" ht="33" customHeight="1">
      <c r="A53" s="49" t="s">
        <v>137</v>
      </c>
      <c r="B53" s="6" t="s">
        <v>225</v>
      </c>
      <c r="C53" s="92" t="s">
        <v>217</v>
      </c>
    </row>
    <row r="54" spans="1:3" ht="31.5" customHeight="1">
      <c r="A54" s="49" t="s">
        <v>137</v>
      </c>
      <c r="B54" s="6" t="s">
        <v>228</v>
      </c>
      <c r="C54" s="92" t="s">
        <v>218</v>
      </c>
    </row>
    <row r="55" spans="1:3" ht="31.5" customHeight="1">
      <c r="A55" s="49" t="s">
        <v>137</v>
      </c>
      <c r="B55" s="6" t="s">
        <v>141</v>
      </c>
      <c r="C55" s="68" t="s">
        <v>220</v>
      </c>
    </row>
    <row r="56" spans="1:3" ht="60">
      <c r="A56" s="70" t="s">
        <v>137</v>
      </c>
      <c r="B56" s="55" t="s">
        <v>203</v>
      </c>
      <c r="C56" s="68" t="s">
        <v>197</v>
      </c>
    </row>
    <row r="57" spans="1:3" ht="75">
      <c r="A57" s="70" t="s">
        <v>137</v>
      </c>
      <c r="B57" s="55" t="s">
        <v>204</v>
      </c>
      <c r="C57" s="68" t="s">
        <v>198</v>
      </c>
    </row>
    <row r="58" spans="1:3" ht="60.75" customHeight="1">
      <c r="A58" s="70" t="s">
        <v>137</v>
      </c>
      <c r="B58" s="55" t="s">
        <v>205</v>
      </c>
      <c r="C58" s="68" t="s">
        <v>199</v>
      </c>
    </row>
    <row r="59" spans="1:3" ht="60" customHeight="1">
      <c r="A59" s="70" t="s">
        <v>137</v>
      </c>
      <c r="B59" s="55" t="s">
        <v>206</v>
      </c>
      <c r="C59" s="68" t="s">
        <v>200</v>
      </c>
    </row>
  </sheetData>
  <sheetProtection/>
  <mergeCells count="5">
    <mergeCell ref="B5:C5"/>
    <mergeCell ref="A6:B7"/>
    <mergeCell ref="C6:C9"/>
    <mergeCell ref="A8:A9"/>
    <mergeCell ref="B8:B9"/>
  </mergeCells>
  <printOptions/>
  <pageMargins left="0.35433070866141736" right="0.15748031496062992" top="0.1968503937007874" bottom="0.15748031496062992" header="0.275590551181102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2020-05-29T06:49:14Z</cp:lastPrinted>
  <dcterms:created xsi:type="dcterms:W3CDTF">2014-01-17T06:18:32Z</dcterms:created>
  <dcterms:modified xsi:type="dcterms:W3CDTF">2020-05-29T06:49:18Z</dcterms:modified>
  <cp:category/>
  <cp:version/>
  <cp:contentType/>
  <cp:contentStatus/>
</cp:coreProperties>
</file>